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Sdílené dokumenty\dopisy\Finance\"/>
    </mc:Choice>
  </mc:AlternateContent>
  <bookViews>
    <workbookView xWindow="-120" yWindow="-120" windowWidth="29040" windowHeight="15840" activeTab="1"/>
  </bookViews>
  <sheets>
    <sheet name="Příjmy" sheetId="1" r:id="rId1"/>
    <sheet name="Výdaj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4" i="2" l="1"/>
  <c r="M42" i="2"/>
  <c r="P71" i="1"/>
  <c r="P67" i="1"/>
  <c r="P61" i="1"/>
  <c r="P59" i="1"/>
  <c r="P56" i="1"/>
  <c r="P53" i="1"/>
  <c r="P51" i="1"/>
  <c r="P49" i="1"/>
  <c r="P47" i="1"/>
  <c r="P45" i="1"/>
  <c r="P43" i="1"/>
  <c r="P41" i="1"/>
  <c r="P37" i="1"/>
  <c r="P35" i="1"/>
  <c r="M255" i="2"/>
  <c r="M253" i="2"/>
  <c r="M226" i="2"/>
  <c r="M219" i="2"/>
  <c r="M212" i="2"/>
  <c r="M208" i="2"/>
  <c r="M196" i="2"/>
  <c r="M191" i="2"/>
  <c r="M179" i="2"/>
  <c r="M176" i="2"/>
  <c r="M170" i="2"/>
  <c r="M168" i="2"/>
  <c r="M153" i="2"/>
  <c r="M151" i="2"/>
  <c r="M149" i="2"/>
  <c r="M140" i="2"/>
  <c r="M120" i="2"/>
  <c r="M111" i="2"/>
  <c r="M105" i="2"/>
  <c r="M103" i="2"/>
  <c r="M93" i="2"/>
  <c r="M87" i="2"/>
  <c r="M85" i="2"/>
  <c r="M82" i="2"/>
  <c r="M80" i="2"/>
  <c r="M77" i="2"/>
  <c r="M74" i="2"/>
  <c r="M72" i="2"/>
  <c r="M59" i="2"/>
  <c r="M57" i="2"/>
  <c r="M55" i="2"/>
  <c r="M45" i="2"/>
  <c r="M39" i="2"/>
  <c r="M33" i="2"/>
  <c r="M25" i="2"/>
  <c r="M23" i="2"/>
  <c r="M19" i="2"/>
  <c r="M17" i="2"/>
  <c r="M14" i="2"/>
  <c r="M8" i="2"/>
  <c r="M256" i="2" l="1"/>
  <c r="P72" i="1"/>
  <c r="P75" i="1" s="1"/>
  <c r="L33" i="2"/>
  <c r="K33" i="2"/>
  <c r="J33" i="2"/>
  <c r="I33" i="2"/>
  <c r="H33" i="2"/>
  <c r="G33" i="2"/>
  <c r="F33" i="2"/>
  <c r="E33" i="2"/>
  <c r="D33" i="2"/>
  <c r="O71" i="1"/>
  <c r="O67" i="1"/>
  <c r="O61" i="1"/>
  <c r="O59" i="1"/>
  <c r="O56" i="1"/>
  <c r="O53" i="1"/>
  <c r="O51" i="1"/>
  <c r="O49" i="1"/>
  <c r="O47" i="1"/>
  <c r="O45" i="1"/>
  <c r="O43" i="1"/>
  <c r="O41" i="1"/>
  <c r="O37" i="1"/>
  <c r="O35" i="1"/>
  <c r="L255" i="2"/>
  <c r="L253" i="2"/>
  <c r="L226" i="2"/>
  <c r="L219" i="2"/>
  <c r="L212" i="2"/>
  <c r="L208" i="2"/>
  <c r="L196" i="2"/>
  <c r="L191" i="2"/>
  <c r="L179" i="2"/>
  <c r="L176" i="2"/>
  <c r="L170" i="2"/>
  <c r="L168" i="2"/>
  <c r="L153" i="2"/>
  <c r="L151" i="2"/>
  <c r="L149" i="2"/>
  <c r="L140" i="2"/>
  <c r="L134" i="2"/>
  <c r="L120" i="2"/>
  <c r="L111" i="2"/>
  <c r="L105" i="2"/>
  <c r="L103" i="2"/>
  <c r="L93" i="2"/>
  <c r="L87" i="2"/>
  <c r="L85" i="2"/>
  <c r="L82" i="2"/>
  <c r="L80" i="2"/>
  <c r="L77" i="2"/>
  <c r="L74" i="2"/>
  <c r="L72" i="2"/>
  <c r="L59" i="2"/>
  <c r="L57" i="2"/>
  <c r="L55" i="2"/>
  <c r="L45" i="2"/>
  <c r="L42" i="2"/>
  <c r="L39" i="2"/>
  <c r="L25" i="2"/>
  <c r="L23" i="2"/>
  <c r="L19" i="2"/>
  <c r="L17" i="2"/>
  <c r="L14" i="2"/>
  <c r="L8" i="2"/>
  <c r="M257" i="2" l="1"/>
  <c r="M258" i="2" s="1"/>
  <c r="O72" i="1"/>
  <c r="O75" i="1" s="1"/>
  <c r="L256" i="2"/>
  <c r="K120" i="2"/>
  <c r="I120" i="2"/>
  <c r="H120" i="2"/>
  <c r="G120" i="2"/>
  <c r="F120" i="2"/>
  <c r="E120" i="2"/>
  <c r="D120" i="2"/>
  <c r="L257" i="2" l="1"/>
  <c r="L258" i="2" s="1"/>
  <c r="K255" i="2"/>
  <c r="K253" i="2"/>
  <c r="K226" i="2"/>
  <c r="K219" i="2"/>
  <c r="K212" i="2"/>
  <c r="K208" i="2"/>
  <c r="K196" i="2"/>
  <c r="K191" i="2"/>
  <c r="K179" i="2"/>
  <c r="K176" i="2"/>
  <c r="K170" i="2"/>
  <c r="K168" i="2"/>
  <c r="K153" i="2"/>
  <c r="K151" i="2"/>
  <c r="K149" i="2"/>
  <c r="K140" i="2"/>
  <c r="K134" i="2"/>
  <c r="K111" i="2"/>
  <c r="K105" i="2"/>
  <c r="K103" i="2"/>
  <c r="K93" i="2"/>
  <c r="K87" i="2"/>
  <c r="K85" i="2"/>
  <c r="K82" i="2"/>
  <c r="K80" i="2"/>
  <c r="K77" i="2"/>
  <c r="K74" i="2"/>
  <c r="K72" i="2"/>
  <c r="K59" i="2"/>
  <c r="K57" i="2"/>
  <c r="K55" i="2"/>
  <c r="K45" i="2"/>
  <c r="K42" i="2"/>
  <c r="K39" i="2"/>
  <c r="K25" i="2"/>
  <c r="K23" i="2"/>
  <c r="K19" i="2"/>
  <c r="K17" i="2"/>
  <c r="K14" i="2"/>
  <c r="K8" i="2"/>
  <c r="N71" i="1"/>
  <c r="N67" i="1"/>
  <c r="N61" i="1"/>
  <c r="N59" i="1"/>
  <c r="N56" i="1"/>
  <c r="N53" i="1"/>
  <c r="N51" i="1"/>
  <c r="N49" i="1"/>
  <c r="N47" i="1"/>
  <c r="N45" i="1"/>
  <c r="N43" i="1"/>
  <c r="N41" i="1"/>
  <c r="N37" i="1"/>
  <c r="N35" i="1"/>
  <c r="N72" i="1" l="1"/>
  <c r="N75" i="1" s="1"/>
  <c r="K256" i="2"/>
  <c r="J255" i="2"/>
  <c r="J253" i="2"/>
  <c r="J226" i="2"/>
  <c r="J219" i="2"/>
  <c r="J212" i="2"/>
  <c r="J208" i="2"/>
  <c r="J196" i="2"/>
  <c r="J191" i="2"/>
  <c r="J179" i="2"/>
  <c r="J176" i="2"/>
  <c r="J170" i="2"/>
  <c r="J168" i="2"/>
  <c r="J153" i="2"/>
  <c r="J151" i="2"/>
  <c r="J149" i="2"/>
  <c r="J140" i="2"/>
  <c r="J134" i="2"/>
  <c r="J120" i="2"/>
  <c r="J111" i="2"/>
  <c r="J105" i="2"/>
  <c r="J103" i="2"/>
  <c r="J93" i="2"/>
  <c r="J87" i="2"/>
  <c r="J85" i="2"/>
  <c r="J82" i="2"/>
  <c r="J80" i="2"/>
  <c r="J77" i="2"/>
  <c r="J74" i="2"/>
  <c r="J72" i="2"/>
  <c r="J59" i="2"/>
  <c r="J57" i="2"/>
  <c r="J55" i="2"/>
  <c r="J45" i="2"/>
  <c r="J42" i="2"/>
  <c r="J39" i="2"/>
  <c r="J25" i="2"/>
  <c r="J23" i="2"/>
  <c r="J19" i="2"/>
  <c r="J17" i="2"/>
  <c r="J14" i="2"/>
  <c r="J8" i="2"/>
  <c r="M71" i="1"/>
  <c r="M67" i="1"/>
  <c r="M61" i="1"/>
  <c r="M59" i="1"/>
  <c r="M56" i="1"/>
  <c r="M53" i="1"/>
  <c r="M51" i="1"/>
  <c r="M49" i="1"/>
  <c r="M47" i="1"/>
  <c r="M45" i="1"/>
  <c r="M43" i="1"/>
  <c r="M41" i="1"/>
  <c r="M37" i="1"/>
  <c r="M35" i="1"/>
  <c r="K257" i="2" l="1"/>
  <c r="K258" i="2" s="1"/>
  <c r="J256" i="2"/>
  <c r="M72" i="1"/>
  <c r="M75" i="1" s="1"/>
  <c r="J257" i="2" l="1"/>
  <c r="J258" i="2" s="1"/>
  <c r="L35" i="1"/>
  <c r="I140" i="2"/>
  <c r="I85" i="2"/>
  <c r="I255" i="2" l="1"/>
  <c r="I253" i="2"/>
  <c r="I226" i="2"/>
  <c r="I219" i="2"/>
  <c r="I212" i="2"/>
  <c r="I208" i="2"/>
  <c r="I196" i="2"/>
  <c r="I193" i="2"/>
  <c r="I191" i="2"/>
  <c r="I179" i="2"/>
  <c r="I176" i="2"/>
  <c r="I170" i="2"/>
  <c r="I168" i="2"/>
  <c r="I153" i="2"/>
  <c r="I151" i="2"/>
  <c r="I149" i="2"/>
  <c r="I134" i="2"/>
  <c r="I113" i="2"/>
  <c r="I111" i="2"/>
  <c r="I105" i="2"/>
  <c r="I103" i="2"/>
  <c r="I93" i="2"/>
  <c r="I87" i="2"/>
  <c r="I82" i="2"/>
  <c r="I80" i="2"/>
  <c r="I77" i="2"/>
  <c r="I74" i="2"/>
  <c r="I72" i="2"/>
  <c r="I59" i="2"/>
  <c r="I57" i="2"/>
  <c r="I55" i="2"/>
  <c r="I45" i="2"/>
  <c r="I42" i="2"/>
  <c r="I39" i="2"/>
  <c r="I25" i="2"/>
  <c r="I23" i="2"/>
  <c r="I19" i="2"/>
  <c r="I17" i="2"/>
  <c r="I14" i="2"/>
  <c r="I8" i="2"/>
  <c r="L71" i="1"/>
  <c r="L67" i="1"/>
  <c r="L61" i="1"/>
  <c r="L59" i="1"/>
  <c r="L56" i="1"/>
  <c r="L53" i="1"/>
  <c r="L51" i="1"/>
  <c r="L49" i="1"/>
  <c r="L47" i="1"/>
  <c r="L45" i="1"/>
  <c r="L43" i="1"/>
  <c r="L41" i="1"/>
  <c r="L37" i="1"/>
  <c r="L72" i="1" l="1"/>
  <c r="L75" i="1" s="1"/>
  <c r="I256" i="2"/>
  <c r="H71" i="1"/>
  <c r="H67" i="1"/>
  <c r="H61" i="1"/>
  <c r="H59" i="1"/>
  <c r="H56" i="1"/>
  <c r="H53" i="1"/>
  <c r="H51" i="1"/>
  <c r="H49" i="1"/>
  <c r="H47" i="1"/>
  <c r="H45" i="1"/>
  <c r="H43" i="1"/>
  <c r="H41" i="1"/>
  <c r="H37" i="1"/>
  <c r="H35" i="1"/>
  <c r="H255" i="2"/>
  <c r="H253" i="2"/>
  <c r="H226" i="2"/>
  <c r="H219" i="2"/>
  <c r="H212" i="2"/>
  <c r="H208" i="2"/>
  <c r="H196" i="2"/>
  <c r="H193" i="2"/>
  <c r="H191" i="2"/>
  <c r="H179" i="2"/>
  <c r="H176" i="2"/>
  <c r="H170" i="2"/>
  <c r="H168" i="2"/>
  <c r="H153" i="2"/>
  <c r="H151" i="2"/>
  <c r="H149" i="2"/>
  <c r="H140" i="2"/>
  <c r="H134" i="2"/>
  <c r="H113" i="2"/>
  <c r="H111" i="2"/>
  <c r="H105" i="2"/>
  <c r="H103" i="2"/>
  <c r="H93" i="2"/>
  <c r="H87" i="2"/>
  <c r="H85" i="2"/>
  <c r="H82" i="2"/>
  <c r="H80" i="2"/>
  <c r="H77" i="2"/>
  <c r="H74" i="2"/>
  <c r="H72" i="2"/>
  <c r="H59" i="2"/>
  <c r="H57" i="2"/>
  <c r="H55" i="2"/>
  <c r="H45" i="2"/>
  <c r="H42" i="2"/>
  <c r="H39" i="2"/>
  <c r="H25" i="2"/>
  <c r="H23" i="2"/>
  <c r="H19" i="2"/>
  <c r="H17" i="2"/>
  <c r="H14" i="2"/>
  <c r="H8" i="2"/>
  <c r="I257" i="2" l="1"/>
  <c r="I258" i="2" s="1"/>
  <c r="H256" i="2"/>
  <c r="H72" i="1"/>
  <c r="H75" i="1" s="1"/>
  <c r="F149" i="2"/>
  <c r="G149" i="2"/>
  <c r="G71" i="1"/>
  <c r="G67" i="1"/>
  <c r="G61" i="1"/>
  <c r="G59" i="1"/>
  <c r="G56" i="1"/>
  <c r="G53" i="1"/>
  <c r="G51" i="1"/>
  <c r="G49" i="1"/>
  <c r="G47" i="1"/>
  <c r="G45" i="1"/>
  <c r="G43" i="1"/>
  <c r="G41" i="1"/>
  <c r="G37" i="1"/>
  <c r="G35" i="1"/>
  <c r="G255" i="2"/>
  <c r="G253" i="2"/>
  <c r="G226" i="2"/>
  <c r="G219" i="2"/>
  <c r="G212" i="2"/>
  <c r="G208" i="2"/>
  <c r="G196" i="2"/>
  <c r="G193" i="2"/>
  <c r="G191" i="2"/>
  <c r="G179" i="2"/>
  <c r="G176" i="2"/>
  <c r="G170" i="2"/>
  <c r="G168" i="2"/>
  <c r="G153" i="2"/>
  <c r="G151" i="2"/>
  <c r="G140" i="2"/>
  <c r="G134" i="2"/>
  <c r="G113" i="2"/>
  <c r="G111" i="2"/>
  <c r="G105" i="2"/>
  <c r="G103" i="2"/>
  <c r="G93" i="2"/>
  <c r="G87" i="2"/>
  <c r="G85" i="2"/>
  <c r="G82" i="2"/>
  <c r="G80" i="2"/>
  <c r="G77" i="2"/>
  <c r="G74" i="2"/>
  <c r="G72" i="2"/>
  <c r="G59" i="2"/>
  <c r="G57" i="2"/>
  <c r="G55" i="2"/>
  <c r="G45" i="2"/>
  <c r="G42" i="2"/>
  <c r="G39" i="2"/>
  <c r="G25" i="2"/>
  <c r="G23" i="2"/>
  <c r="G19" i="2"/>
  <c r="G17" i="2"/>
  <c r="G14" i="2"/>
  <c r="G8" i="2"/>
  <c r="G72" i="1" l="1"/>
  <c r="G75" i="1" s="1"/>
  <c r="H257" i="2"/>
  <c r="H258" i="2" s="1"/>
  <c r="G256" i="2"/>
  <c r="F103" i="2"/>
  <c r="E103" i="2"/>
  <c r="D103" i="2"/>
  <c r="G257" i="2" l="1"/>
  <c r="G258" i="2" s="1"/>
  <c r="F255" i="2"/>
  <c r="F253" i="2"/>
  <c r="F226" i="2"/>
  <c r="F219" i="2"/>
  <c r="F212" i="2"/>
  <c r="F208" i="2"/>
  <c r="F196" i="2"/>
  <c r="F193" i="2"/>
  <c r="F191" i="2"/>
  <c r="F179" i="2"/>
  <c r="F176" i="2"/>
  <c r="F170" i="2"/>
  <c r="F168" i="2"/>
  <c r="F153" i="2"/>
  <c r="F151" i="2"/>
  <c r="F140" i="2"/>
  <c r="F134" i="2"/>
  <c r="F113" i="2"/>
  <c r="F111" i="2"/>
  <c r="F105" i="2"/>
  <c r="F93" i="2"/>
  <c r="F87" i="2"/>
  <c r="F85" i="2"/>
  <c r="F82" i="2"/>
  <c r="F80" i="2"/>
  <c r="F77" i="2"/>
  <c r="F74" i="2"/>
  <c r="F72" i="2"/>
  <c r="F59" i="2"/>
  <c r="F57" i="2"/>
  <c r="F55" i="2"/>
  <c r="F45" i="2"/>
  <c r="F42" i="2"/>
  <c r="F39" i="2"/>
  <c r="F25" i="2"/>
  <c r="F23" i="2"/>
  <c r="F19" i="2"/>
  <c r="F17" i="2"/>
  <c r="F14" i="2"/>
  <c r="F8" i="2"/>
  <c r="F256" i="2" l="1"/>
  <c r="E55" i="2"/>
  <c r="E168" i="2"/>
  <c r="D168" i="2"/>
  <c r="E74" i="2"/>
  <c r="F71" i="1" l="1"/>
  <c r="F67" i="1"/>
  <c r="F61" i="1"/>
  <c r="F59" i="1"/>
  <c r="F56" i="1"/>
  <c r="F53" i="1"/>
  <c r="F51" i="1"/>
  <c r="F49" i="1"/>
  <c r="F47" i="1"/>
  <c r="F45" i="1"/>
  <c r="F43" i="1"/>
  <c r="F41" i="1"/>
  <c r="F37" i="1"/>
  <c r="F35" i="1"/>
  <c r="F72" i="1" l="1"/>
  <c r="F75" i="1" s="1"/>
  <c r="F257" i="2" s="1"/>
  <c r="F258" i="2" s="1"/>
  <c r="E255" i="2"/>
  <c r="E253" i="2"/>
  <c r="E226" i="2"/>
  <c r="E219" i="2"/>
  <c r="E212" i="2"/>
  <c r="E208" i="2"/>
  <c r="E196" i="2"/>
  <c r="E193" i="2"/>
  <c r="E191" i="2"/>
  <c r="E179" i="2"/>
  <c r="E176" i="2"/>
  <c r="E170" i="2"/>
  <c r="E153" i="2"/>
  <c r="E151" i="2"/>
  <c r="E149" i="2"/>
  <c r="E140" i="2"/>
  <c r="E134" i="2"/>
  <c r="E113" i="2"/>
  <c r="E111" i="2"/>
  <c r="E105" i="2"/>
  <c r="E93" i="2"/>
  <c r="E87" i="2"/>
  <c r="E85" i="2"/>
  <c r="E82" i="2"/>
  <c r="E80" i="2"/>
  <c r="E77" i="2"/>
  <c r="E72" i="2"/>
  <c r="E59" i="2"/>
  <c r="E57" i="2"/>
  <c r="E45" i="2"/>
  <c r="E42" i="2"/>
  <c r="E39" i="2"/>
  <c r="E25" i="2"/>
  <c r="E23" i="2"/>
  <c r="E19" i="2"/>
  <c r="E17" i="2"/>
  <c r="E14" i="2"/>
  <c r="E8" i="2"/>
  <c r="E71" i="1"/>
  <c r="E67" i="1"/>
  <c r="E61" i="1"/>
  <c r="E59" i="1"/>
  <c r="E56" i="1"/>
  <c r="E53" i="1"/>
  <c r="E51" i="1"/>
  <c r="E49" i="1"/>
  <c r="E47" i="1"/>
  <c r="E45" i="1"/>
  <c r="E43" i="1"/>
  <c r="E41" i="1"/>
  <c r="E37" i="1"/>
  <c r="E35" i="1"/>
  <c r="E72" i="1" s="1"/>
  <c r="E75" i="1" s="1"/>
  <c r="E256" i="2" l="1"/>
  <c r="E257" i="2" s="1"/>
  <c r="D255" i="2"/>
  <c r="D253" i="2"/>
  <c r="D226" i="2"/>
  <c r="D219" i="2"/>
  <c r="D212" i="2"/>
  <c r="D208" i="2"/>
  <c r="D196" i="2"/>
  <c r="D193" i="2"/>
  <c r="D191" i="2"/>
  <c r="D179" i="2"/>
  <c r="D176" i="2"/>
  <c r="D170" i="2"/>
  <c r="D153" i="2"/>
  <c r="D151" i="2"/>
  <c r="D149" i="2"/>
  <c r="D140" i="2"/>
  <c r="D134" i="2"/>
  <c r="D113" i="2"/>
  <c r="D111" i="2"/>
  <c r="D105" i="2"/>
  <c r="D93" i="2"/>
  <c r="D87" i="2"/>
  <c r="D85" i="2"/>
  <c r="D82" i="2"/>
  <c r="D80" i="2"/>
  <c r="D77" i="2"/>
  <c r="D74" i="2"/>
  <c r="D72" i="2"/>
  <c r="D59" i="2"/>
  <c r="D57" i="2"/>
  <c r="D55" i="2"/>
  <c r="D45" i="2"/>
  <c r="D42" i="2"/>
  <c r="D39" i="2"/>
  <c r="D25" i="2"/>
  <c r="D23" i="2"/>
  <c r="D19" i="2"/>
  <c r="D17" i="2"/>
  <c r="D14" i="2"/>
  <c r="D8" i="2"/>
  <c r="D256" i="2" l="1"/>
  <c r="D67" i="1"/>
  <c r="D56" i="1"/>
  <c r="D41" i="1"/>
  <c r="E258" i="2" l="1"/>
  <c r="D71" i="1"/>
  <c r="D61" i="1"/>
  <c r="D59" i="1"/>
  <c r="D53" i="1"/>
  <c r="D51" i="1"/>
  <c r="D49" i="1"/>
  <c r="D47" i="1"/>
  <c r="D45" i="1"/>
  <c r="D43" i="1"/>
  <c r="D37" i="1"/>
  <c r="K72" i="1"/>
  <c r="K75" i="1" s="1"/>
  <c r="J72" i="1"/>
  <c r="J75" i="1" s="1"/>
  <c r="I72" i="1"/>
  <c r="I75" i="1" s="1"/>
  <c r="D35" i="1"/>
  <c r="D72" i="1" l="1"/>
  <c r="D75" i="1" s="1"/>
  <c r="D257" i="2" s="1"/>
  <c r="D258" i="2" s="1"/>
</calcChain>
</file>

<file path=xl/comments1.xml><?xml version="1.0" encoding="utf-8"?>
<comments xmlns="http://schemas.openxmlformats.org/spreadsheetml/2006/main">
  <authors>
    <author>Jaroslav Kopecký</author>
    <author>Dana Šeborová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700tis.Kč pozemek Amálka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700tis.Kč pozemek Amálka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700tis.Kč pozemek Amálka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700tis.Kč pozemek Amálka</t>
        </r>
      </text>
    </comment>
    <comment ref="H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700tis.Kč pozemek Amálka</t>
        </r>
      </text>
    </comment>
    <comment ref="I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700tis.Kč pozemek Amálka</t>
        </r>
      </text>
    </comment>
    <comment ref="J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700tis.Kč pozemek Amálka</t>
        </r>
      </text>
    </comment>
    <comment ref="K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700tis.Kč pozemek Amálka</t>
        </r>
      </text>
    </comment>
    <comment ref="L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700tis.Kč pozemek Amálka</t>
        </r>
      </text>
    </comment>
    <comment ref="M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700tis.Kč pozemek Amálka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Opravy MK
1mil oprava M Vysoká
1,1mil dopl opr Bendova
124tis chodník u kostela 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Opravy MK
1mil oprava M Vysoká
1,1mil dopl opr Bendova
124tis chodník u kostela 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Opravy MK
1mil oprava M Vysoká
500 tis.dopl opr Bendova
124tis chodník u kostela 
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Opravy MK
1mil oprava M Vysoká
500 tis.dopl opr Bendova
124tis chodník u kostela 
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Opravy MK
1mil oprava M Vysoká
500 tis.dopl opr Bendova
124tis chodník u kostela 
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Opravy MK
2,5mil oprava M Vysoká
500 tis.dopl opr Bendova
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Opravy MK
2,5mil oprava M Vysoká
500 tis.dopl opr Bendova
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Opravy MK
2,5mil oprava M Vysoká
500 tis.dopl opr Bendova
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Opravy MK
2,5mil oprava M Vysoká
500 tis.dopl opr Bendova
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Opravy MK
2,5mil oprava M Vysoká
500 tis.dopl opr Bendova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800 tis. M.Vysoká
3,2 mil. Bořetice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800 tis. M.Vysoká
3,2 mil. Bořetice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800 tis. M.Vysoká
3,2 mil. Bořetice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220tis.Kč PD silnice 2020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220tis.Kč PD silnice 2020
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300tis. Kč opravy MK
1mil Kč oprava MK MVysoká
200tis.Kč údržba
1,5 mil.Kč přeložka Bořetice
1mil.Kč silnice MVysoká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300tis. Kč opravy MK
1mil Kč oprava MK MVysoká
200tis.Kč údržba
1,5 mil.Kč přeložka Bořetice
1mil.Kč silnice MVysoká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300tis. Kč opravy MK
1mil Kč oprava MK MVysoká
200tis.Kč údržba
1,5 mil.Kč přeložka Bořetice
1mil.Kč silnice MVysoká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300tis. Kč opravy MK
1mil Kč oprava MK MVysoká
200tis.Kč údržba
1,5 mil.Kč přeložka Bořetice
1mil.Kč silnice MVysoká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300tis. Kč opravy MK
1mil Kč oprava MK MVysoká
200tis.Kč údržba
1,5 mil.Kč přeložka Bořetice
1mil.Kč silnice MVysoká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300tis. Kč opravy MK
1mil Kč oprava MK MVysoká
200tis.Kč údržba
1,5 mil.Kč přeložka Bořetice
1mil.Kč silnice MVysoká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300tis. Kč opravy MK
1mil Kč oprava MK MVysoká
200tis.Kč údržba
1,5 mil.Kč přeložka Bořetice
1mil.Kč silnice MVysoká</t>
        </r>
      </text>
    </comment>
    <comment ref="K14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300tis. Kč opravy MK
1mil Kč oprava MK MVysoká
200tis.Kč údržba
1,5 mil.Kč přeložka Bořetice
1mil.Kč silnice MVysoká</t>
        </r>
      </text>
    </comment>
    <comment ref="L14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300tis. Kč opravy MK
1mil Kč oprava MK MVysoká
200tis.Kč údržba
1,5 mil.Kč přeložka Bořetice
1mil.Kč silnice MVysoká</t>
        </r>
      </text>
    </comment>
    <comment ref="M14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300tis. Kč opravy MK
1mil Kč oprava MK MVysoká
200tis.Kč údržba
1,5 mil.Kč přeložka Bořetice
1mil.Kč silnice MVysoká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  <charset val="238"/>
          </rPr>
          <t>Dana Šeborová:</t>
        </r>
        <r>
          <rPr>
            <sz val="9"/>
            <color indexed="81"/>
            <rFont val="Tahoma"/>
            <family val="2"/>
            <charset val="238"/>
          </rPr>
          <t xml:space="preserve">
600 tis. parkoviště u kostela
</t>
        </r>
      </text>
    </comment>
    <comment ref="G16" authorId="1" shapeId="0">
      <text>
        <r>
          <rPr>
            <b/>
            <sz val="9"/>
            <color indexed="81"/>
            <rFont val="Tahoma"/>
            <family val="2"/>
            <charset val="238"/>
          </rPr>
          <t>Dana Šeborová:</t>
        </r>
        <r>
          <rPr>
            <sz val="9"/>
            <color indexed="81"/>
            <rFont val="Tahoma"/>
            <family val="2"/>
            <charset val="238"/>
          </rPr>
          <t xml:space="preserve">
600 tis. parkoviště u kostela
10tis. PD bezbariér kostel
200tis. Příprava cyklostezka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  <charset val="238"/>
          </rPr>
          <t>Dana Šeborová:</t>
        </r>
        <r>
          <rPr>
            <sz val="9"/>
            <color indexed="81"/>
            <rFont val="Tahoma"/>
            <family val="2"/>
            <charset val="238"/>
          </rPr>
          <t xml:space="preserve">
600 tis. parkoviště u kostela
10tis. PD bezbariér kostel
200tis. Příprava cyklostezka</t>
        </r>
      </text>
    </comment>
    <comment ref="I16" authorId="1" shapeId="0">
      <text>
        <r>
          <rPr>
            <b/>
            <sz val="9"/>
            <color indexed="81"/>
            <rFont val="Tahoma"/>
            <family val="2"/>
            <charset val="238"/>
          </rPr>
          <t>Dana Šeborová:</t>
        </r>
        <r>
          <rPr>
            <sz val="9"/>
            <color indexed="81"/>
            <rFont val="Tahoma"/>
            <family val="2"/>
            <charset val="238"/>
          </rPr>
          <t xml:space="preserve">
670 tis. parkoviště u kostela
125 tis. Chodník u kostela
10tis. PD bezbariér kostel
</t>
        </r>
      </text>
    </comment>
    <comment ref="J16" authorId="1" shapeId="0">
      <text>
        <r>
          <rPr>
            <b/>
            <sz val="9"/>
            <color indexed="81"/>
            <rFont val="Tahoma"/>
            <family val="2"/>
            <charset val="238"/>
          </rPr>
          <t>Dana Šeborová:</t>
        </r>
        <r>
          <rPr>
            <sz val="9"/>
            <color indexed="81"/>
            <rFont val="Tahoma"/>
            <family val="2"/>
            <charset val="238"/>
          </rPr>
          <t xml:space="preserve">
670 tis. parkoviště u kostela
125 tis. Chodník u kostela
10tis. PD bezbariér kostel
</t>
        </r>
      </text>
    </comment>
    <comment ref="K16" authorId="1" shapeId="0">
      <text>
        <r>
          <rPr>
            <b/>
            <sz val="9"/>
            <color indexed="81"/>
            <rFont val="Tahoma"/>
            <family val="2"/>
            <charset val="238"/>
          </rPr>
          <t>Dana Šeborová:</t>
        </r>
        <r>
          <rPr>
            <sz val="9"/>
            <color indexed="81"/>
            <rFont val="Tahoma"/>
            <family val="2"/>
            <charset val="238"/>
          </rPr>
          <t xml:space="preserve">
670 tis. parkoviště u kostela
125 tis. Chodník u kostela
10tis. PD bezbariér kostel
</t>
        </r>
      </text>
    </comment>
    <comment ref="L16" authorId="1" shapeId="0">
      <text>
        <r>
          <rPr>
            <b/>
            <sz val="9"/>
            <color indexed="81"/>
            <rFont val="Tahoma"/>
            <family val="2"/>
            <charset val="238"/>
          </rPr>
          <t>Dana Šeborová:</t>
        </r>
        <r>
          <rPr>
            <sz val="9"/>
            <color indexed="81"/>
            <rFont val="Tahoma"/>
            <family val="2"/>
            <charset val="238"/>
          </rPr>
          <t xml:space="preserve">
670 tis. parkoviště u kostela
125 tis. Chodník u kostela
10tis. PD bezbariér kostel
103tis.kontejn.stání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  <charset val="238"/>
          </rPr>
          <t>Dana Šeborová:</t>
        </r>
        <r>
          <rPr>
            <sz val="9"/>
            <color indexed="81"/>
            <rFont val="Tahoma"/>
            <family val="2"/>
            <charset val="238"/>
          </rPr>
          <t xml:space="preserve">
670 tis. parkoviště u kostela
125 tis. Chodník u kostela
10tis. PD bezbariér kostel
103tis.kontejn.stání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50 tis. Kč Doplnění a výměna DZ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50 tis. Kč Doplnění a výměna DZ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50 tis. Kč Doplnění a výměna DZ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50 tis. Kč Doplnění a výměna DZ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50 tis. Kč Doplnění a výměna DZ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50 tis. Kč Doplnění a výměna DZ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50 tis. Kč Doplnění a výměna DZ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50 tis. Kč Doplnění a výměna DZ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50 tis. Kč Doplnění a výměna DZ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50 tis. Kč Doplnění a výměna DZ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325tis. Dopravní obslužnost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325tis. Dopravní obslužnost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325tis. Dopravní obslužnost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325tis. Dopravní obslužnost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325tis. Dopravní obslužnost
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325tis. Dopravní obslužnost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325tis. Dopravní obslužnost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325tis. Dopravní obslužnost
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325tis. Dopravní obslužnost
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325tis. Dopravní obslužnost
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 mil 1.stavba na dotaci
0,45 mil 2.stavba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 mil 1.stavba na dotaci
0,45 mil 2.stavba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 mil 1.stavba na dotaci
0,45 mil 2.stavba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 mil 1.stavba na dotaci
0,45 mil 2.stavba</t>
        </r>
      </text>
    </comment>
    <comment ref="H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 mil 1.stavba na dotaci
0,45 mil 2.stavba</t>
        </r>
      </text>
    </comment>
    <comment ref="I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 mil 1.stavba na dotaci
0,45 mil 2.stavba</t>
        </r>
      </text>
    </comment>
    <comment ref="J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 mil 1.stavba na dotaci
0,45 mil 2.stavba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 mil 1.stavba na dotaci
0,45 mil 2.stavba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 mil 1.stavba na dotaci
0,45 mil 2.stavba</t>
        </r>
      </text>
    </comment>
    <comment ref="M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 mil 1.stavba na dotaci
0,45 mil 2.stavba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1200tis.Kč splátka vodovodu
40tis.Kč nákup pitné vody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1200tis.Kč splátka vodovodu
40tis.Kč nákup pitné vody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1200tis.Kč splátka vodovodu
40tis.Kč nákup pitné vody</t>
        </r>
      </text>
    </comment>
    <comment ref="G3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1200tis.Kč splátka vodovodu
40tis.Kč nákup pitné vody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1200tis.Kč splátka vodovodu
40tis.Kč nákup pitné vody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1200tis.Kč splátka vodovodu
40tis.Kč nákup pitné vody</t>
        </r>
      </text>
    </comment>
    <comment ref="J3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1200tis.Kč splátka vodovodu
40tis.Kč nákup pitné vody</t>
        </r>
      </text>
    </comment>
    <comment ref="K3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1200tis.Kč splátka vodovodu
40tis.Kč nákup pitné vody</t>
        </r>
      </text>
    </comment>
    <comment ref="L3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1200tis.Kč splátka vodovodu
40tis.Kč nákup pitné vody</t>
        </r>
      </text>
    </comment>
    <comment ref="M3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1200tis.Kč splátka vodovodu
40tis.Kč nákup pitné vody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150tis.Kč příspěvky na DČOV
100tis.Kč opravy ČOV, kanalizace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150tis.Kč příspěvky na DČOV
100tis.Kč opravy ČOV, kanalizace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150tis.Kč příspěvky na DČOV
100tis.Kč opravy ČOV, kanalizace</t>
        </r>
      </text>
    </comment>
    <comment ref="G3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150tis.Kč příspěvky na DČOV
100tis.Kč opravy ČOV, kanalizace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150tis.Kč příspěvky na DČOV
100tis.Kč opravy ČOV, kanalizace</t>
        </r>
      </text>
    </comment>
    <comment ref="I3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150tis.Kč příspěvky na DČOV
100tis.Kč opravy ČOV, kanalizace</t>
        </r>
      </text>
    </comment>
    <comment ref="J3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150tis.Kč příspěvky na DČOV
100tis.Kč opravy ČOV, kanalizace</t>
        </r>
      </text>
    </comment>
    <comment ref="K3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150tis.Kč příspěvky na DČOV
100tis.Kč opravy ČOV, kanalizace</t>
        </r>
      </text>
    </comment>
    <comment ref="L3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150tis.Kč příspěvky na DČOV
100tis.Kč opravy ČOV, kanalizace</t>
        </r>
      </text>
    </comment>
    <comment ref="M3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150tis.Kč příspěvky na DČOV
100tis.Kč opravy ČOV, kanalizace</t>
        </r>
      </text>
    </comment>
    <comment ref="G4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2x35tis pasporty rybníka</t>
        </r>
      </text>
    </comment>
    <comment ref="H4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2x35tis pasporty rybníka</t>
        </r>
      </text>
    </comment>
    <comment ref="I4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2x35tis pasporty rybníka</t>
        </r>
      </text>
    </comment>
    <comment ref="J4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2x35tis pasporty rybníka</t>
        </r>
      </text>
    </comment>
    <comment ref="K4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2x35tis pasporty rybníka</t>
        </r>
      </text>
    </comment>
    <comment ref="L4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2x35tis pasporty rybníka</t>
        </r>
      </text>
    </comment>
    <comment ref="M4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2x35tis pasporty rybníka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350tis.Kč spoluúčast k dotaci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350tis.Kč spoluúčast k dotaci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350tis.Kč spoluúčast k dotaci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350tis.Kč spoluúčast k dotaci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350tis.Kč spoluúčast k dotaci
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350tis.Kč spoluúčast k dotaci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350tis.Kč spoluúčast k dotaci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350tis.Kč spoluúčast k dotaci
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350tis.Kč spoluúčast k dotaci
</t>
        </r>
      </text>
    </comment>
    <comment ref="M4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350tis.Kč spoluúčast k dotaci
</t>
        </r>
      </text>
    </comment>
    <comment ref="D5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1630tis.Kč příspěvek  ZŠ a MŚ
200tis.Kč služby psychologa
800tis.Kč spoluúčast k dotaci
200tis. Kč opravy, údržba,vybavení
60tis.Kč plavání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1630tis.Kč příspěvek  ZŠ a MŚ
200tis.Kč služby psychologa
800tis.Kč spoluúčast k dotaci
200tis. Kč opravy, údržba,vybavení
60tis.Kč plavání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1630tis.Kč příspěvek  ZŠ a MŚ
200tis.Kč služby psychologa
800tis.Kč spoluúčast k dotaci
200tis. Kč opravy, údržba,vybavení
60tis.Kč plavání</t>
        </r>
      </text>
    </comment>
    <comment ref="G5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1630tis.Kč příspěvek  ZŠ a MŚ
200tis.Kč služby psychologa
800tis.Kč spoluúčast k dotaci
200tis. Kč opravy, údržba,vybavení
60tis.Kč plavání</t>
        </r>
      </text>
    </comment>
    <comment ref="H5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1630tis.Kč příspěvek  ZŠ a MŚ
200tis.Kč služby psychologa
800tis.Kč spoluúčast k dotaci
200tis. Kč opravy, údržba,vybavení
60tis.Kč plavání</t>
        </r>
      </text>
    </comment>
    <comment ref="I5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1630tis.Kč příspěvek  ZŠ a MŚ
200tis.Kč služby psychologa
800tis.Kč spoluúčast k dotaci
200tis. Kč opravy, údržba,vybavení
60tis.Kč plavání</t>
        </r>
      </text>
    </comment>
    <comment ref="J5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1630tis.Kč příspěvek  ZŠ a MŚ
200tis.Kč služby psychologa
800tis.Kč spoluúčast k dotaci
200tis. Kč opravy, údržba,vybavení
60tis.Kč plavání</t>
        </r>
      </text>
    </comment>
    <comment ref="K5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1630tis.Kč příspěvek  ZŠ a MŚ
200tis.Kč služby psychologa
800tis.Kč spoluúčast k dotaci
200tis. Kč opravy, údržba,vybavení
60tis.Kč plavání</t>
        </r>
      </text>
    </comment>
    <comment ref="L5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1630tis.Kč příspěvek  ZŠ a MŚ
200tis.Kč služby psychologa
800tis.Kč spoluúčast k dotaci
200tis. Kč opravy, údržba,vybavení
60tis.Kč plavání</t>
        </r>
      </text>
    </comment>
    <comment ref="M5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1630tis.Kč příspěvek  ZŠ a MŚ
200tis.Kč služby psychologa
800tis.Kč spoluúčast k dotaci
200tis. Kč opravy, údržba,vybavení
60tis.Kč plavání</t>
        </r>
      </text>
    </comment>
    <comment ref="D5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40tis.Kč Pecka
</t>
        </r>
      </text>
    </comment>
    <comment ref="E5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40tis.Kč Pecka
</t>
        </r>
      </text>
    </comment>
    <comment ref="F5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40tis.Kč Pecka
</t>
        </r>
      </text>
    </comment>
    <comment ref="G5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40tis.Kč Pecka
</t>
        </r>
      </text>
    </comment>
    <comment ref="H5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40tis.Kč Pecka
</t>
        </r>
      </text>
    </comment>
    <comment ref="I5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40tis.Kč Pecka
</t>
        </r>
      </text>
    </comment>
    <comment ref="J5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40tis.Kč Pecka
</t>
        </r>
      </text>
    </comment>
    <comment ref="K5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40tis.Kč Pecka
</t>
        </r>
      </text>
    </comment>
    <comment ref="L5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40tis.Kč Pecka
</t>
        </r>
      </text>
    </comment>
    <comment ref="M59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40tis.Kč Pecka
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1mil. Příspěvek oprava kostela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1mil. Příspěvek oprava kostela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1mil. Příspěvek oprava kostela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1mil. Příspěvek oprava kostela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1mil. Příspěvek oprava kostela</t>
        </r>
      </text>
    </comment>
    <comment ref="I7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1mil. Příspěvek oprava kostela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1mil. Příspěvek oprava kostela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1mil. Příspěvek oprava kostela</t>
        </r>
      </text>
    </comment>
    <comment ref="L7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1mil. Příspěvek oprava kostela</t>
        </r>
      </text>
    </comment>
    <comment ref="M7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1mil. Příspěvek oprava kostela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 tis.Kč příspěvek klubu důchodců
5 tis. Kč příspěvek Tvořivá dílnička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 tis.Kč příspěvek klubu důchodců
5 tis. Kč příspěvek Tvořivá dílnička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 tis.Kč příspěvek klubu důchodců
5 tis. Kč příspěvek Tvořivá dílnička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 tis.Kč příspěvek klubu důchodců
5 tis. Kč příspěvek Tvořivá dílnička</t>
        </r>
      </text>
    </comment>
    <comment ref="H8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 tis.Kč příspěvek klubu důchodců
5 tis. Kč příspěvek Tvořivá dílnička</t>
        </r>
      </text>
    </comment>
    <comment ref="I8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 tis.Kč příspěvek klubu důchodců
5 tis. Kč příspěvek Tvořivá dílnička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 tis.Kč příspěvek klubu důchodců
5 tis. Kč příspěvek Tvořivá dílnička</t>
        </r>
      </text>
    </comment>
    <comment ref="K8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 tis.Kč příspěvek klubu důchodců
5 tis. Kč příspěvek Tvořivá dílnička</t>
        </r>
      </text>
    </comment>
    <comment ref="L8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 tis.Kč příspěvek klubu důchodců
5 tis. Kč příspěvek Tvořivá dílnička</t>
        </r>
      </text>
    </comment>
    <comment ref="M8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 tis.Kč příspěvek klubu důchodců
5 tis. Kč příspěvek Tvořivá dílnička</t>
        </r>
      </text>
    </comment>
    <comment ref="D9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20tis životní výročí
35tis ples městyse
30tis kulturní komise
20tis advent</t>
        </r>
      </text>
    </comment>
    <comment ref="E9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20tis životní výročí
35tis ples městyse
30tis kulturní komise
20tis advent</t>
        </r>
      </text>
    </comment>
    <comment ref="F9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20tis životní výročí
35tis ples městyse
30tis kulturní komise
20tis advent</t>
        </r>
      </text>
    </comment>
    <comment ref="G9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20tis životní výročí
35tis ples městyse
30tis kulturní komise
20tis advent</t>
        </r>
      </text>
    </comment>
    <comment ref="H9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20tis životní výročí
35tis ples městyse
30tis kulturní komise
20tis advent</t>
        </r>
      </text>
    </comment>
    <comment ref="I9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20tis životní výročí
35tis ples městyse
30tis kulturní komise
20tis advent</t>
        </r>
      </text>
    </comment>
    <comment ref="J9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20tis životní výročí
35tis ples městyse
30tis kulturní komise
20tis advent</t>
        </r>
      </text>
    </comment>
    <comment ref="K9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20tis životní výročí
35tis ples městyse
30tis kulturní komise
20tis advent</t>
        </r>
      </text>
    </comment>
    <comment ref="L9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20tis životní výročí
35tis ples městyse
30tis kulturní komise
20tis advent</t>
        </r>
      </text>
    </comment>
    <comment ref="M9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20tis životní výročí
35tis ples městyse
30tis kulturní komise
20tis advent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200 tis.Kč mzdy
50 tis Kč opravy, sítě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200 tis.Kč mzdy
50 tis Kč opravy, sítě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200 tis.Kč mzdy
50 tis Kč opravy, sítě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200 tis.Kč mzdy
50 tis Kč opravy, sítě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200 tis.Kč mzdy
50 tis Kč opravy, sítě</t>
        </r>
      </text>
    </comment>
    <comment ref="I10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200 tis.Kč mzdy
50 tis Kč opravy, sítě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200 tis.Kč mzdy
50 tis Kč opravy, sítě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200 tis.Kč mzdy
50 tis Kč opravy, sítě</t>
        </r>
      </text>
    </comment>
    <comment ref="L10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200 tis.Kč mzdy
50 tis Kč opravy, sítě</t>
        </r>
      </text>
    </comment>
    <comment ref="M10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200 tis.Kč mzdy
50 tis Kč opravy, sítě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210tis. Příspěvek na činnost mládeži
10tis. Organizace turnaje dětí ve fotbale</t>
        </r>
      </text>
    </comment>
    <comment ref="H104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210tis. Příspěvek na činnost mládeži
10tis. Organizace turnaje dětí ve fotbale
500tis.Kč oprava střechy TJ Sokol</t>
        </r>
      </text>
    </comment>
    <comment ref="I104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210tis. Příspěvek na činnost mládeži
10tis. Organizace turnaje dětí ve fotbale
500tis.Kč oprava střechy TJ Sokol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210tis. Příspěvek na činnost mládeži
10tis. Organizace turnaje dětí ve fotbale
500tis.Kč oprava střechy TJ Sokol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210tis. Příspěvek na činnost mládeži
10tis. Organizace turnaje dětí ve fotbale
500tis.Kč oprava střechy TJ Sokol</t>
        </r>
      </text>
    </comment>
    <comment ref="L104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210tis. Příspěvek na činnost mládeži
10tis. Organizace turnaje dětí ve fotbale
500tis.Kč oprava střechy TJ Sokol</t>
        </r>
      </text>
    </comment>
    <comment ref="M104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210tis. Příspěvek na činnost mládeži
10tis. Organizace turnaje dětí ve fotbale
500tis.Kč oprava střechy TJ Sokol</t>
        </r>
      </text>
    </comment>
    <comment ref="D10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210tis.příspěvek
</t>
        </r>
      </text>
    </comment>
    <comment ref="E10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210tis.příspěvek
</t>
        </r>
      </text>
    </comment>
    <comment ref="F10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210tis.příspěvek
</t>
        </r>
      </text>
    </comment>
    <comment ref="G10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210tis.příspěvek
</t>
        </r>
      </text>
    </comment>
    <comment ref="H10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210tis.příspěvek
</t>
        </r>
      </text>
    </comment>
    <comment ref="I10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210tis.příspěvek
</t>
        </r>
      </text>
    </comment>
    <comment ref="J10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210tis.příspěvek
</t>
        </r>
      </text>
    </comment>
    <comment ref="K10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210tis.příspěvek
</t>
        </r>
      </text>
    </comment>
    <comment ref="L10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210tis.příspěvek
</t>
        </r>
      </text>
    </comment>
    <comment ref="M105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210tis.příspěvek
</t>
        </r>
      </text>
    </comment>
    <comment ref="D1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150tis.Kč příspěvky spolkům
4tis.Kč provoz kamer
10tis.Kč opravy herních prvků</t>
        </r>
      </text>
    </comment>
    <comment ref="E1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150tis.Kč příspěvky spolkům
4tis.Kč provoz kamer
10tis.Kč opravy herních prvků</t>
        </r>
      </text>
    </comment>
    <comment ref="F1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150tis.Kč příspěvky spolkům
4tis.Kč provoz kamer
10tis.Kč opravy herních prvků</t>
        </r>
      </text>
    </comment>
    <comment ref="G1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150tis.Kč příspěvky spolkům
4tis.Kč provoz kamer
10tis.Kč opravy herních prvků</t>
        </r>
      </text>
    </comment>
    <comment ref="H1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150tis.Kč příspěvky spolkům
4tis.Kč provoz kamer
10tis.Kč opravy herních prvků</t>
        </r>
      </text>
    </comment>
    <comment ref="I1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150tis.Kč příspěvky spolkům
4tis.Kč provoz kamer
10tis.Kč opravy herních prvků</t>
        </r>
      </text>
    </comment>
    <comment ref="J1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150tis.Kč příspěvky spolkům
4tis.Kč provoz kamer
10tis.Kč opravy herních prvků</t>
        </r>
      </text>
    </comment>
    <comment ref="K1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150tis.Kč příspěvky spolkům
4tis.Kč provoz kamer
10tis.Kč opravy herních prvků</t>
        </r>
      </text>
    </comment>
    <comment ref="L1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150tis.Kč příspěvky spolkům
4tis.Kč provoz kamer
10tis.Kč opravy herních prvků</t>
        </r>
      </text>
    </comment>
    <comment ref="M11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150tis.Kč příspěvky spolkům
4tis.Kč provoz kamer
10tis.Kč opravy herních prvků</t>
        </r>
      </text>
    </comment>
    <comment ref="G1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10 tis. Kontrola plyn kotlů</t>
        </r>
      </text>
    </comment>
    <comment ref="H1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10 tis. Kontrola plyn kotlů</t>
        </r>
      </text>
    </comment>
    <comment ref="I1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10 tis. Kontrola plyn kotlů</t>
        </r>
      </text>
    </comment>
    <comment ref="J1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10 tis. Kontrola plyn kotlů</t>
        </r>
      </text>
    </comment>
    <comment ref="K1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10 tis. Kontrola plyn kotlů</t>
        </r>
      </text>
    </comment>
    <comment ref="L1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10 tis. Kontrola plyn kotlů</t>
        </r>
      </text>
    </comment>
    <comment ref="M13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10 tis. Kontrola plyn kotlů</t>
        </r>
      </text>
    </comment>
    <comment ref="D13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600tis.Kč mzdy
40tis.Kč opravy,údržba
</t>
        </r>
      </text>
    </comment>
    <comment ref="E13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600tis.Kč mzdy
40tis.Kč opravy,údržba
</t>
        </r>
      </text>
    </comment>
    <comment ref="F13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600tis.Kč mzdy
40tis.Kč opravy,údržba
</t>
        </r>
      </text>
    </comment>
    <comment ref="G13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600tis.Kč mzdy
40tis.Kč opravy,údržba
</t>
        </r>
      </text>
    </comment>
    <comment ref="H13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600tis.Kč mzdy
40tis.Kč opravy,údržba
</t>
        </r>
      </text>
    </comment>
    <comment ref="I13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600tis.Kč mzdy
40tis.Kč opravy,údržba
</t>
        </r>
      </text>
    </comment>
    <comment ref="J13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600tis.Kč mzdy
40tis.Kč opravy,údržba
</t>
        </r>
      </text>
    </comment>
    <comment ref="K13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600tis.Kč mzdy
40tis.Kč opravy,údržba
</t>
        </r>
      </text>
    </comment>
    <comment ref="L13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600tis.Kč mzdy
40tis.Kč opravy,údržba
</t>
        </r>
      </text>
    </comment>
    <comment ref="M134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600tis.Kč mzdy
40tis.Kč opravy,údržba
</t>
        </r>
      </text>
    </comment>
    <comment ref="D14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10 tis.Kč údržba nebyt. Prostor
45tis.Kč plyn dílna a hasiči</t>
        </r>
      </text>
    </comment>
    <comment ref="E14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10 tis.Kč údržba nebyt. Prostor
45tis.Kč plyn dílna a hasiči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10 tis.Kč údržba nebyt. Prostor
45tis.Kč plyn dílna a hasiči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10 tis.Kč údržba nebyt. Prostor
45tis.Kč plyn dílna a hasiči</t>
        </r>
      </text>
    </comment>
    <comment ref="H14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10 tis.Kč údržba nebyt. Prostor
45tis.Kč plyn dílna a hasiči</t>
        </r>
      </text>
    </comment>
    <comment ref="I14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10 tis.Kč údržba nebyt. Prostor
45tis.Kč plyn dílna a hasiči</t>
        </r>
      </text>
    </comment>
    <comment ref="J14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10 tis.Kč údržba nebyt. Prostor
45tis.Kč plyn dílna a hasiči</t>
        </r>
      </text>
    </comment>
    <comment ref="K14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10 tis.Kč údržba nebyt. Prostor
45tis.Kč plyn dílna a hasiči</t>
        </r>
      </text>
    </comment>
    <comment ref="L14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10 tis.Kč údržba nebyt. Prostor
45tis.Kč plyn dílna a hasiči</t>
        </r>
      </text>
    </comment>
    <comment ref="M14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10 tis.Kč údržba nebyt. Prostor
45tis.Kč plyn dílna a hasiči</t>
        </r>
      </text>
    </comment>
    <comment ref="D14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2895tis Kč stavba
105tis Kč PD</t>
        </r>
      </text>
    </comment>
    <comment ref="E14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2895tis Kč stavba
105tis Kč PD</t>
        </r>
      </text>
    </comment>
    <comment ref="F14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2895tis Kč stavba
105tis Kč PD</t>
        </r>
      </text>
    </comment>
    <comment ref="G14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2895tis Kč stavba
105tis Kč PD</t>
        </r>
      </text>
    </comment>
    <comment ref="H14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2895tis Kč stavba
105tis Kč PD</t>
        </r>
      </text>
    </comment>
    <comment ref="I14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2895tis Kč stavba
105tis Kč PD</t>
        </r>
      </text>
    </comment>
    <comment ref="J14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2895tis Kč stavba
105tis Kč PD</t>
        </r>
      </text>
    </comment>
    <comment ref="K14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2895tis Kč stavba
105tis Kč PD</t>
        </r>
      </text>
    </comment>
    <comment ref="L14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2895tis Kč stavba
105tis Kč PD</t>
        </r>
      </text>
    </comment>
    <comment ref="M14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2895tis Kč stavba
105tis Kč PD</t>
        </r>
      </text>
    </comment>
    <comment ref="G14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1220,6tis dotace VO Na Vyhlídce </t>
        </r>
      </text>
    </comment>
    <comment ref="H14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1220,6tis dotace VO Na Vyhlídce </t>
        </r>
      </text>
    </comment>
    <comment ref="I14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1220,6tis dotace VO Na Vyhlídce </t>
        </r>
      </text>
    </comment>
    <comment ref="J14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1220,6tis dotace VO Na Vyhlídce </t>
        </r>
      </text>
    </comment>
    <comment ref="K14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1220,6tis dotace VO Na Vyhlídce </t>
        </r>
      </text>
    </comment>
    <comment ref="L14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1220,6tis dotace VO Na Vyhlídce </t>
        </r>
      </text>
    </comment>
    <comment ref="M148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1220,6tis dotace VO Na Vyhlídce </t>
        </r>
      </text>
    </comment>
    <comment ref="D1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Jaroslav Kopecký:
</t>
        </r>
        <r>
          <rPr>
            <sz val="9"/>
            <color indexed="81"/>
            <rFont val="Tahoma"/>
            <family val="2"/>
            <charset val="238"/>
          </rPr>
          <t>40tis.Kč svoz NO a VO
200tis. Kč projekt a žádost o dotaci sběrný dvůr
2mil.Kč stavba sběrného dvora</t>
        </r>
      </text>
    </comment>
    <comment ref="E1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Jaroslav Kopecký:
</t>
        </r>
        <r>
          <rPr>
            <sz val="9"/>
            <color indexed="81"/>
            <rFont val="Tahoma"/>
            <family val="2"/>
            <charset val="238"/>
          </rPr>
          <t>40tis.Kč svoz NO a VO
200tis. Kč projekt a žádost o dotaci sběrný dvůr
2mil.Kč stavba sběrného dvora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Jaroslav Kopecký:
</t>
        </r>
        <r>
          <rPr>
            <sz val="9"/>
            <color indexed="81"/>
            <rFont val="Tahoma"/>
            <family val="2"/>
            <charset val="238"/>
          </rPr>
          <t>40tis.Kč svoz NO a VO
200tis. Kč projekt a žádost o dotaci sběrný dvůr
2mil.Kč stavba sběrného dvora</t>
        </r>
      </text>
    </comment>
    <comment ref="G1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Jaroslav Kopecký:
</t>
        </r>
        <r>
          <rPr>
            <sz val="9"/>
            <color indexed="81"/>
            <rFont val="Tahoma"/>
            <family val="2"/>
            <charset val="238"/>
          </rPr>
          <t>40tis.Kč svoz NO a VO
200tis. Kč projekt a žádost o dotaci sběrný dvůr
2mil.Kč stavba sběrného dvora</t>
        </r>
      </text>
    </comment>
    <comment ref="H1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Jaroslav Kopecký:
</t>
        </r>
        <r>
          <rPr>
            <sz val="9"/>
            <color indexed="81"/>
            <rFont val="Tahoma"/>
            <family val="2"/>
            <charset val="238"/>
          </rPr>
          <t>40tis.Kč svoz NO a VO
200tis. Kč projekt a žádost o dotaci sběrný dvůr
2mil.Kč stavba sběrného dvora</t>
        </r>
      </text>
    </comment>
    <comment ref="I1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Jaroslav Kopecký:
</t>
        </r>
        <r>
          <rPr>
            <sz val="9"/>
            <color indexed="81"/>
            <rFont val="Tahoma"/>
            <family val="2"/>
            <charset val="238"/>
          </rPr>
          <t>40tis.Kč svoz NO a VO
200tis. Kč projekt a žádost o dotaci sběrný dvůr
2mil.Kč stavba sběrného dvora</t>
        </r>
      </text>
    </comment>
    <comment ref="J1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Jaroslav Kopecký:
</t>
        </r>
        <r>
          <rPr>
            <sz val="9"/>
            <color indexed="81"/>
            <rFont val="Tahoma"/>
            <family val="2"/>
            <charset val="238"/>
          </rPr>
          <t>40tis.Kč svoz NO a VO
200tis. Kč projekt a žádost o dotaci sběrný dvůr
2mil.Kč stavba sběrného dvora</t>
        </r>
      </text>
    </comment>
    <comment ref="K1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Jaroslav Kopecký:
</t>
        </r>
        <r>
          <rPr>
            <sz val="9"/>
            <color indexed="81"/>
            <rFont val="Tahoma"/>
            <family val="2"/>
            <charset val="238"/>
          </rPr>
          <t>40tis.Kč svoz NO a VO
200tis. Kč projekt a žádost o dotaci sběrný dvůr
2mil.Kč stavba sběrného dvora</t>
        </r>
      </text>
    </comment>
    <comment ref="L1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Jaroslav Kopecký:
</t>
        </r>
        <r>
          <rPr>
            <sz val="9"/>
            <color indexed="81"/>
            <rFont val="Tahoma"/>
            <family val="2"/>
            <charset val="238"/>
          </rPr>
          <t>40tis.Kč svoz NO a VO
200tis. Kč projekt a žádost o dotaci sběrný dvůr
2mil.Kč stavba sběrného dvora</t>
        </r>
      </text>
    </comment>
    <comment ref="M1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Jaroslav Kopecký:
</t>
        </r>
        <r>
          <rPr>
            <sz val="9"/>
            <color indexed="81"/>
            <rFont val="Tahoma"/>
            <family val="2"/>
            <charset val="238"/>
          </rPr>
          <t>40tis.Kč svoz NO a VO
200tis. Kč projekt a žádost o dotaci sběrný dvůr
2mil.Kč stavba sběrného dvora</t>
        </r>
      </text>
    </comment>
    <comment ref="G185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151tis květináče, závlaha, čerpadlo</t>
        </r>
      </text>
    </comment>
    <comment ref="H185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151tis květináče, závlaha, čerpadlo</t>
        </r>
      </text>
    </comment>
    <comment ref="I185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151tis květináče, závlaha, čerpadlo</t>
        </r>
      </text>
    </comment>
    <comment ref="J185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151tis květináče, závlaha, čerpadlo</t>
        </r>
      </text>
    </comment>
    <comment ref="K185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151tis květináče, závlaha, čerpadlo</t>
        </r>
      </text>
    </comment>
    <comment ref="L185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151tis květináče, závlaha, čerpadlo</t>
        </r>
      </text>
    </comment>
    <comment ref="M185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151tis květináče, závlaha, čerpadlo</t>
        </r>
      </text>
    </comment>
    <comment ref="D187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200tis. Květinová výzdoba
300tis. Údržba zeleně</t>
        </r>
      </text>
    </comment>
    <comment ref="E187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200tis. Květinová výzdoba
300tis. Údržba zeleně</t>
        </r>
      </text>
    </comment>
    <comment ref="F187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200tis. Květinová výzdoba
300tis. Údržba zeleně</t>
        </r>
      </text>
    </comment>
    <comment ref="G187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Údržba zeleně</t>
        </r>
      </text>
    </comment>
    <comment ref="H187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Údržba zeleně</t>
        </r>
      </text>
    </comment>
    <comment ref="I187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Údržba zeleně
600tis. Geodet práce, posudky zeleně k dotaci</t>
        </r>
      </text>
    </comment>
    <comment ref="J187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Údržba zeleně
600tis. Geodet práce, posudky zeleně k dotaci</t>
        </r>
      </text>
    </comment>
    <comment ref="K187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Údržba zeleně
600tis. Geodet práce, posudky zeleně k dotaci</t>
        </r>
      </text>
    </comment>
    <comment ref="L187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Údržba zeleně
600tis. Geodet práce, posudky zeleně k dotaci</t>
        </r>
      </text>
    </comment>
    <comment ref="M187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300tis. Údržba zeleně
600tis. Geodet práce, posudky zeleně k dotaci</t>
        </r>
      </text>
    </comment>
    <comment ref="I189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700 tiis. Rybníček park
300 tis. PD revitalizace parku</t>
        </r>
      </text>
    </comment>
    <comment ref="J189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700 tiis. Rybníček park
300 tis. PD revitalizace parku</t>
        </r>
      </text>
    </comment>
    <comment ref="K189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700 tiis. Rybníček park
300 tis. PD revitalizace parku</t>
        </r>
      </text>
    </comment>
    <comment ref="L189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700 tiis. Rybníček park
300 tis. PD revitalizace parku</t>
        </r>
      </text>
    </comment>
    <comment ref="M189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700 tiis. Rybníček park
300 tis. PD revitalizace parku</t>
        </r>
      </text>
    </comment>
    <comment ref="D191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700tis.Kč mzdy pracovníků
1500tis.Kč revitalizace parku
250tis.Kč prořez stromů
50tis.Kč likvidace bio </t>
        </r>
      </text>
    </comment>
    <comment ref="E191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700tis.Kč mzdy pracovníků
1500tis.Kč revitalizace parku
250tis.Kč prořez stromů
50tis.Kč likvidace bio </t>
        </r>
      </text>
    </comment>
    <comment ref="F191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700tis.Kč mzdy pracovníků
1500tis.Kč revitalizace parku
250tis.Kč prořez stromů
50tis.Kč likvidace bio </t>
        </r>
      </text>
    </comment>
    <comment ref="G191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700tis.Kč mzdy pracovníků
1500tis.Kč revitalizace parku
250tis.Kč prořez stromů
50tis.Kč likvidace bio </t>
        </r>
      </text>
    </comment>
    <comment ref="H191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700tis.Kč mzdy pracovníků
1500tis.Kč revitalizace parku
250tis.Kč prořez stromů
50tis.Kč likvidace bio </t>
        </r>
      </text>
    </comment>
    <comment ref="I191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700tis.Kč mzdy pracovníků
1500tis.Kč revitalizace parku
250tis.Kč prořez stromů
50tis.Kč likvidace bio </t>
        </r>
      </text>
    </comment>
    <comment ref="J191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700tis.Kč mzdy pracovníků
1500tis.Kč revitalizace parku
250tis.Kč prořez stromů
50tis.Kč likvidace bio </t>
        </r>
      </text>
    </comment>
    <comment ref="K191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700tis.Kč mzdy pracovníků
1500tis.Kč revitalizace parku
250tis.Kč prořez stromů
50tis.Kč likvidace bio </t>
        </r>
      </text>
    </comment>
    <comment ref="L191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700tis.Kč mzdy pracovníků
1500tis.Kč revitalizace parku
250tis.Kč prořez stromů
50tis.Kč likvidace bio </t>
        </r>
      </text>
    </comment>
    <comment ref="M191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700tis.Kč mzdy pracovníků
1500tis.Kč revitalizace parku
250tis.Kč prořez stromů
50tis.Kč likvidace bio </t>
        </r>
      </text>
    </comment>
    <comment ref="D212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odměna + odvody</t>
        </r>
      </text>
    </comment>
    <comment ref="E212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odměna + odvody</t>
        </r>
      </text>
    </comment>
    <comment ref="F212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odměna + odvody</t>
        </r>
      </text>
    </comment>
    <comment ref="G212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odměna + odvody</t>
        </r>
      </text>
    </comment>
    <comment ref="H212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odměna + odvody</t>
        </r>
      </text>
    </comment>
    <comment ref="I212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odměna + odvody</t>
        </r>
      </text>
    </comment>
    <comment ref="J212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odměna + odvody</t>
        </r>
      </text>
    </comment>
    <comment ref="K212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odměna + odvody</t>
        </r>
      </text>
    </comment>
    <comment ref="L212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odměna + odvody</t>
        </r>
      </text>
    </comment>
    <comment ref="M212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Kopecký:</t>
        </r>
        <r>
          <rPr>
            <sz val="9"/>
            <color indexed="81"/>
            <rFont val="Tahoma"/>
            <family val="2"/>
            <charset val="238"/>
          </rPr>
          <t xml:space="preserve">
odměna + odvody</t>
        </r>
      </text>
    </comment>
    <comment ref="G233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21tis tablet starosta</t>
        </r>
      </text>
    </comment>
    <comment ref="H233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21tis tablet starosta</t>
        </r>
      </text>
    </comment>
    <comment ref="I233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21tis tablet starosta</t>
        </r>
      </text>
    </comment>
    <comment ref="J233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21tis tablet starosta</t>
        </r>
      </text>
    </comment>
    <comment ref="K233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21tis tablet starosta</t>
        </r>
      </text>
    </comment>
    <comment ref="L233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21tis tablet starosta</t>
        </r>
      </text>
    </comment>
    <comment ref="M233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21tis tablet starosta</t>
        </r>
      </text>
    </comment>
    <comment ref="G24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9tis Kraml
2tis popl ubytovna</t>
        </r>
      </text>
    </comment>
    <comment ref="H24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9tis Kraml
2tis popl ubytovna</t>
        </r>
      </text>
    </comment>
    <comment ref="I24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9tis Kraml
2tis popl ubytovna</t>
        </r>
      </text>
    </comment>
    <comment ref="J24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9tis Kraml
2tis popl ubytovna</t>
        </r>
      </text>
    </comment>
    <comment ref="K24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9tis Kraml
2tis popl ubytovna</t>
        </r>
      </text>
    </comment>
    <comment ref="L24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9tis Kraml
2tis popl ubytovna</t>
        </r>
      </text>
    </comment>
    <comment ref="M241" authorId="0" shapeId="0">
      <text>
        <r>
          <rPr>
            <b/>
            <sz val="9"/>
            <color indexed="81"/>
            <rFont val="Tahoma"/>
            <charset val="1"/>
          </rPr>
          <t>Jaroslav Kopecký:</t>
        </r>
        <r>
          <rPr>
            <sz val="9"/>
            <color indexed="81"/>
            <rFont val="Tahoma"/>
            <charset val="1"/>
          </rPr>
          <t xml:space="preserve">
9tis Kraml
2tis popl ubytovna</t>
        </r>
      </text>
    </comment>
    <comment ref="D25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1800 tis-mzdy
430tis. Služby IT,mzdy,výtah,revize
100tis.služby,banky,pojištění
75tis. Kč energie</t>
        </r>
      </text>
    </comment>
    <comment ref="E25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1800 tis-mzdy
430tis. Služby IT,mzdy,výtah,revize
100tis.služby,banky,pojištění
75tis. Kč energie</t>
        </r>
      </text>
    </comment>
    <comment ref="F25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1800 tis-mzdy
430tis. Služby IT,mzdy,výtah,revize
100tis.služby,banky,pojištění
75tis. Kč energie</t>
        </r>
      </text>
    </comment>
    <comment ref="G25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1800 tis-mzdy
430tis. Služby IT,mzdy,výtah,revize
100tis.služby,banky,pojištění
75tis. Kč energie</t>
        </r>
      </text>
    </comment>
    <comment ref="H25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1800 tis-mzdy
430tis. Služby IT,mzdy,výtah,revize
100tis.služby,banky,pojištění
75tis. Kč energie</t>
        </r>
      </text>
    </comment>
    <comment ref="I25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1800 tis-mzdy
430tis. Služby IT,mzdy,výtah,revize
100tis.služby,banky,pojištění
75tis. Kč energie</t>
        </r>
      </text>
    </comment>
    <comment ref="J25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1800 tis-mzdy
430tis. Služby IT,mzdy,výtah,revize
100tis.služby,banky,pojištění
75tis. Kč energie</t>
        </r>
      </text>
    </comment>
    <comment ref="K25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1800 tis-mzdy
430tis. Služby IT,mzdy,výtah,revize
100tis.služby,banky,pojištění
75tis. Kč energie</t>
        </r>
      </text>
    </comment>
    <comment ref="L25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1800 tis-mzdy
430tis. Služby IT,mzdy,výtah,revize
100tis.služby,banky,pojištění
75tis. Kč energie</t>
        </r>
      </text>
    </comment>
    <comment ref="M253" authorId="0" shapeId="0">
      <text>
        <r>
          <rPr>
            <b/>
            <sz val="8"/>
            <color indexed="81"/>
            <rFont val="Tahoma"/>
            <family val="2"/>
            <charset val="238"/>
          </rPr>
          <t>Jaroslav Kopecký:</t>
        </r>
        <r>
          <rPr>
            <sz val="8"/>
            <color indexed="81"/>
            <rFont val="Tahoma"/>
            <family val="2"/>
            <charset val="238"/>
          </rPr>
          <t xml:space="preserve">
1800 tis-mzdy
430tis. Služby IT,mzdy,výtah,revize
100tis.služby,banky,pojištění
75tis. Kč energie</t>
        </r>
      </text>
    </comment>
  </commentList>
</comments>
</file>

<file path=xl/sharedStrings.xml><?xml version="1.0" encoding="utf-8"?>
<sst xmlns="http://schemas.openxmlformats.org/spreadsheetml/2006/main" count="357" uniqueCount="266">
  <si>
    <t>Příjmy</t>
  </si>
  <si>
    <t>Para</t>
  </si>
  <si>
    <t>Polož</t>
  </si>
  <si>
    <t>Název paragrafu</t>
  </si>
  <si>
    <t>RO č.1</t>
  </si>
  <si>
    <t>RO č.3</t>
  </si>
  <si>
    <t>RO č.5</t>
  </si>
  <si>
    <t>RO č.6</t>
  </si>
  <si>
    <t>RO č.7</t>
  </si>
  <si>
    <t>( 2612+4634) DPFO ze závisl.činn.</t>
  </si>
  <si>
    <t>(1628+1652)- DPFO z podnikání</t>
  </si>
  <si>
    <t>1660 - DPFO vybíraná zvl.sazbou</t>
  </si>
  <si>
    <t>641- DPPO</t>
  </si>
  <si>
    <t>daň obec</t>
  </si>
  <si>
    <t>1679 - DPH</t>
  </si>
  <si>
    <t>Odvody za odnětí půdy ze ZPF</t>
  </si>
  <si>
    <t>popl.odpad</t>
  </si>
  <si>
    <t>popl. Psi</t>
  </si>
  <si>
    <t>popl.zvl.užívání</t>
  </si>
  <si>
    <t>poplatek z ubyovací kapacity</t>
  </si>
  <si>
    <t>daň z hazardních her</t>
  </si>
  <si>
    <t>zrušený odvod z VHP</t>
  </si>
  <si>
    <t>dobývání nerostů</t>
  </si>
  <si>
    <t>správní poplatky</t>
  </si>
  <si>
    <t>633 - daň z nemovitostí</t>
  </si>
  <si>
    <t>Dotace volby</t>
  </si>
  <si>
    <t xml:space="preserve">Dotace ze SR správa </t>
  </si>
  <si>
    <t>Dotace pro základní školu</t>
  </si>
  <si>
    <t>Dotace z úřadu práce</t>
  </si>
  <si>
    <t>Dotace hasiči Libenice,Grunta</t>
  </si>
  <si>
    <t>Dotace NYKO</t>
  </si>
  <si>
    <t>Dotace Pecka</t>
  </si>
  <si>
    <t>Dotace Stř. kraje Pionýrská, vodovod Době</t>
  </si>
  <si>
    <t>věcné břemeno</t>
  </si>
  <si>
    <t>Z pronájmů pozemků</t>
  </si>
  <si>
    <t>Z prodeje pozemků</t>
  </si>
  <si>
    <t>Podnikání a restruktur. v zemědělství</t>
  </si>
  <si>
    <t>Z poskytování služeb a výrobků</t>
  </si>
  <si>
    <t>Pitná voda</t>
  </si>
  <si>
    <t>Poline</t>
  </si>
  <si>
    <t>Ostatní příjmy z pronájmu majetku</t>
  </si>
  <si>
    <t>příspěvek kanalizace</t>
  </si>
  <si>
    <t>Odvádění a čištění odpadních vod</t>
  </si>
  <si>
    <t>Z poskytovaných služeb a výrobků</t>
  </si>
  <si>
    <t>Činnosti knihovnické</t>
  </si>
  <si>
    <t>Sportovní zařízení v majetku obce</t>
  </si>
  <si>
    <t>Z pronájmu ost.nem. a jejich částí</t>
  </si>
  <si>
    <t>Ostatní ambulantní péče</t>
  </si>
  <si>
    <t>Bytové hospodářství</t>
  </si>
  <si>
    <t>Nebytové hospodářství</t>
  </si>
  <si>
    <t>pojistná náhrada vo</t>
  </si>
  <si>
    <t>Veřejné osvětlení</t>
  </si>
  <si>
    <t>přeplatek zálohy nn</t>
  </si>
  <si>
    <t>Příspěvky na pořízení dl. Majetku</t>
  </si>
  <si>
    <t>Výstavba a údržba místních inženýrských sítí</t>
  </si>
  <si>
    <t>pojistná náhrada DAF</t>
  </si>
  <si>
    <t>Z prodeje zboží</t>
  </si>
  <si>
    <t>Sběr a svoz komunálních odpadů</t>
  </si>
  <si>
    <t>Nekapitálové příspěvky a náhrady</t>
  </si>
  <si>
    <t>Sběr a svoz ostatních odpadů</t>
  </si>
  <si>
    <t>přímy z prodeje</t>
  </si>
  <si>
    <t>Anonymní dar hasiči</t>
  </si>
  <si>
    <t>Hasiči</t>
  </si>
  <si>
    <t>Z úroků</t>
  </si>
  <si>
    <t>Činnost místní správy</t>
  </si>
  <si>
    <t>Celkem</t>
  </si>
  <si>
    <t>Vyvěšeno dne:</t>
  </si>
  <si>
    <t>Sejmuto dne:</t>
  </si>
  <si>
    <t>Schváleno dne:</t>
  </si>
  <si>
    <t>Výdaje</t>
  </si>
  <si>
    <t>Par</t>
  </si>
  <si>
    <t>RO č3</t>
  </si>
  <si>
    <t>Nákup pozemků</t>
  </si>
  <si>
    <t>Nákup ostat.služeb - zimní údržba</t>
  </si>
  <si>
    <t>Silnice</t>
  </si>
  <si>
    <t>Provoz veřejné silniční dopravy</t>
  </si>
  <si>
    <t>Doplnění a údržba dopr. Značení</t>
  </si>
  <si>
    <t>Bezpečnost dopravy</t>
  </si>
  <si>
    <t>Dopravní územní obslužnost</t>
  </si>
  <si>
    <t>Splátka faktury za vodovod Č.Pečky</t>
  </si>
  <si>
    <t>Vodovod Dobešovice</t>
  </si>
  <si>
    <t>Nákup ostat.služeb</t>
  </si>
  <si>
    <t>Příspěvky domovní ČOV</t>
  </si>
  <si>
    <t>Dodavatel.zajištění oprav a údržby</t>
  </si>
  <si>
    <t>Neinvest. přísp.zřízeným PO</t>
  </si>
  <si>
    <t>Základní a mateřská škola</t>
  </si>
  <si>
    <t>Neinvest.transfer spolkům</t>
  </si>
  <si>
    <t>Mateřské centrum - příspěvek</t>
  </si>
  <si>
    <t>Dotace Červenopečecká pecka</t>
  </si>
  <si>
    <t>Hudební činnost</t>
  </si>
  <si>
    <t>Platy zaměstnanců v pracovním poměru</t>
  </si>
  <si>
    <t xml:space="preserve">Pov.poj.na soc.zab.a přísp.na st.p.z. </t>
  </si>
  <si>
    <t>Pov.poj. na veřejné zdrav.pojištění</t>
  </si>
  <si>
    <t>Výdaje na knihy, učební pomůcky a tisk</t>
  </si>
  <si>
    <t>Nákup materiálu j.n.</t>
  </si>
  <si>
    <t>Plyn</t>
  </si>
  <si>
    <t>Elektrická energie</t>
  </si>
  <si>
    <t>Poskytnuté zálohy vnitř.org.jedn.</t>
  </si>
  <si>
    <t>Vedení kroniky městyse</t>
  </si>
  <si>
    <t>Ostatní záležitosti kultury</t>
  </si>
  <si>
    <t>Příspěvek na opravu kostela NPM Č.Pečky</t>
  </si>
  <si>
    <t>Příspěvek oprava kostela</t>
  </si>
  <si>
    <t>Oprava kapliček</t>
  </si>
  <si>
    <t>Pořízení, zachování a obnova hodnot kulturního a hist.povědomí</t>
  </si>
  <si>
    <t>Rozhlas a televize</t>
  </si>
  <si>
    <t>Vydávání čtvrtletníku</t>
  </si>
  <si>
    <t>Ostatní záležitosti sdělovacích prostředků</t>
  </si>
  <si>
    <t>Příspěvky na činnost</t>
  </si>
  <si>
    <t>Zájmová činnost v kultuře</t>
  </si>
  <si>
    <t>Poskytnuté náhrady</t>
  </si>
  <si>
    <t>Věcné dary</t>
  </si>
  <si>
    <t>Ostatní záležitosti kultury, církví</t>
  </si>
  <si>
    <t>Ostatní tělovýchovná činnost</t>
  </si>
  <si>
    <t>Nákup služeb</t>
  </si>
  <si>
    <t>Stroje, přístroje a zařízení</t>
  </si>
  <si>
    <t>Využití volného času dětí a mládeže</t>
  </si>
  <si>
    <t>Ostatní osobní výdaje</t>
  </si>
  <si>
    <t>Opravy bytového fondu</t>
  </si>
  <si>
    <t>Oprava nebytových prostor</t>
  </si>
  <si>
    <t>Obnova VO Bohouňovice I</t>
  </si>
  <si>
    <t>Příspěvek hřbitov Nebovidy</t>
  </si>
  <si>
    <t>Pohřebnictví</t>
  </si>
  <si>
    <t>Změna č.1 ÚP</t>
  </si>
  <si>
    <t>Územní plánování</t>
  </si>
  <si>
    <t>Odměny</t>
  </si>
  <si>
    <t>Ochranné pomůcky</t>
  </si>
  <si>
    <t>Pohonné hmoty a maziva</t>
  </si>
  <si>
    <t>Služby peněžních ústavů</t>
  </si>
  <si>
    <t>Služby školení a vzdělávání</t>
  </si>
  <si>
    <t>Komunální služby a územní rozvoj</t>
  </si>
  <si>
    <t>Likvidacenebezpeč. a velkoobj. odpadu</t>
  </si>
  <si>
    <t>Sběr a svoz nebezpečných odpadů</t>
  </si>
  <si>
    <t>Separace odpadů</t>
  </si>
  <si>
    <t>ÚP</t>
  </si>
  <si>
    <t>Údržba zeleně, likvidace BIO</t>
  </si>
  <si>
    <t>Revitalizace zámeckého parku Č.Pečky</t>
  </si>
  <si>
    <t>Péče o vzhled obcí a veřejnou zeleň</t>
  </si>
  <si>
    <t>Rozvoz obědů, soc. výpomoc</t>
  </si>
  <si>
    <t>Ostatní sociální péče a pomoc</t>
  </si>
  <si>
    <t>Městská policie - platby dle smlouvy</t>
  </si>
  <si>
    <t>Požární ochrana - dobrovolná činnost</t>
  </si>
  <si>
    <t>Odmeny členů zastupitelstva obcí a krajů</t>
  </si>
  <si>
    <t>Zastupitelstva obcí</t>
  </si>
  <si>
    <t>volby</t>
  </si>
  <si>
    <t>Pov.poj.na úrazové pojištění</t>
  </si>
  <si>
    <t>Poštovní služby</t>
  </si>
  <si>
    <t>Služby telekomunikací a radiokomunikací</t>
  </si>
  <si>
    <t>Cestovné (tuzemské i zahraniční)</t>
  </si>
  <si>
    <t>Výdaje na poř.věcí a služeb-pohoštění</t>
  </si>
  <si>
    <t>Poskytované zálohy vlastní pokladně</t>
  </si>
  <si>
    <t>Platby daní a poplatků st.rozpočtu</t>
  </si>
  <si>
    <t>Program Cleerio</t>
  </si>
  <si>
    <t>Daň obec</t>
  </si>
  <si>
    <t>Mezisoučet</t>
  </si>
  <si>
    <t>Rezerva</t>
  </si>
  <si>
    <t>Odstranění venkovního vedení Bořetice</t>
  </si>
  <si>
    <t>Revitalizace rybníčkaNa Obci</t>
  </si>
  <si>
    <t>Obnova VO Bořetice</t>
  </si>
  <si>
    <t>Likvidace komunálního odpadu svoz</t>
  </si>
  <si>
    <t>Dotace Mze rybníček v parku</t>
  </si>
  <si>
    <t xml:space="preserve">Dar </t>
  </si>
  <si>
    <t>Provoz sběrného dvora Č. Pečky</t>
  </si>
  <si>
    <t>Nákup dopravních prostředků</t>
  </si>
  <si>
    <t>Opravy MK, Malá Vysoká</t>
  </si>
  <si>
    <t>Spoluúčast oprava školního hřiště</t>
  </si>
  <si>
    <t>Cyklostezka</t>
  </si>
  <si>
    <t>Služby IT, revize, pověřenec</t>
  </si>
  <si>
    <t>zrušený odvod z výtěžku VHA</t>
  </si>
  <si>
    <t>odprodej</t>
  </si>
  <si>
    <t>prodej fotokroniky</t>
  </si>
  <si>
    <t>Financování</t>
  </si>
  <si>
    <t>Pracovní neschopnost</t>
  </si>
  <si>
    <t>Rampa zdravotní středisko</t>
  </si>
  <si>
    <t>Městys Červené Pečky - schválený rozpočet na rok 2019</t>
  </si>
  <si>
    <t>Městys Červené Pečky -  schválený rozpočet na rok 2019</t>
  </si>
  <si>
    <t>vratka pojištění</t>
  </si>
  <si>
    <t>RO č.2</t>
  </si>
  <si>
    <t>TD</t>
  </si>
  <si>
    <t>Řešení krizových situací</t>
  </si>
  <si>
    <t>Příspěvek VO lokalita Na Vyhlídce</t>
  </si>
  <si>
    <t>přeložka</t>
  </si>
  <si>
    <t>RO č4</t>
  </si>
  <si>
    <t>RO č.4</t>
  </si>
  <si>
    <t>RO č5</t>
  </si>
  <si>
    <t>Dotace Mze rybníček Na Obci</t>
  </si>
  <si>
    <t>Chodníky, parkoviště</t>
  </si>
  <si>
    <t>Odborná učebna, soc.zařízení, bezber příst</t>
  </si>
  <si>
    <t>Dotace SR inv. ZŠ</t>
  </si>
  <si>
    <t>příspěvek hospic</t>
  </si>
  <si>
    <t>RO č6</t>
  </si>
  <si>
    <t>příspěvek šipkaři</t>
  </si>
  <si>
    <t>Studie kanal Bojiště</t>
  </si>
  <si>
    <t>Služby  ČOV</t>
  </si>
  <si>
    <t>Drobné vodní toky</t>
  </si>
  <si>
    <t>Životní výročí,kult.komise, ples, advent</t>
  </si>
  <si>
    <t>Květiny</t>
  </si>
  <si>
    <t>Advent</t>
  </si>
  <si>
    <t>Workoutové hřiště</t>
  </si>
  <si>
    <t>Trampolína</t>
  </si>
  <si>
    <t>Opravy</t>
  </si>
  <si>
    <t>Neschopnost pracovní</t>
  </si>
  <si>
    <t>Odměna-kaplička Bohouňovice</t>
  </si>
  <si>
    <t>Odměna redakce</t>
  </si>
  <si>
    <t>Materiál</t>
  </si>
  <si>
    <t>Ostatní služby</t>
  </si>
  <si>
    <t>Úpravy Bořettice</t>
  </si>
  <si>
    <t>El. energie</t>
  </si>
  <si>
    <t>Úpravy Bořetice</t>
  </si>
  <si>
    <t>Podlimitní věcná břemena</t>
  </si>
  <si>
    <t xml:space="preserve">Vyznačení vb </t>
  </si>
  <si>
    <t>Vitrína</t>
  </si>
  <si>
    <t>Kontejner Avia, nádrž</t>
  </si>
  <si>
    <t>Odměna TDI el.přípojka a plocha sběrný dvůr</t>
  </si>
  <si>
    <t>Popelnice</t>
  </si>
  <si>
    <t>Elektřina</t>
  </si>
  <si>
    <t>Odměny-sekání a údržba</t>
  </si>
  <si>
    <t>Lavičky květináče</t>
  </si>
  <si>
    <t>Nákup techniky a materiálu</t>
  </si>
  <si>
    <t>Služby</t>
  </si>
  <si>
    <t>Poukázky</t>
  </si>
  <si>
    <t>Pojištění</t>
  </si>
  <si>
    <t>Odměny volby</t>
  </si>
  <si>
    <t>Materiál volby</t>
  </si>
  <si>
    <t>Služby volby</t>
  </si>
  <si>
    <t>Cestovné</t>
  </si>
  <si>
    <t>Občerstvení volby</t>
  </si>
  <si>
    <t>Poštovné volby</t>
  </si>
  <si>
    <t>Cestovné volby</t>
  </si>
  <si>
    <t>Publikace první pomoc</t>
  </si>
  <si>
    <t>Tablet</t>
  </si>
  <si>
    <t>Fotokronika</t>
  </si>
  <si>
    <t>Právní služby</t>
  </si>
  <si>
    <t>Příspěvek MAS, Svaz měst a obcí</t>
  </si>
  <si>
    <t>Náhrady mezd</t>
  </si>
  <si>
    <t>Dary obyvatelstvu</t>
  </si>
  <si>
    <t>Nájem povodí Labe</t>
  </si>
  <si>
    <t>Daň z pozemků</t>
  </si>
  <si>
    <t>Vytyčení, zaměření pozemků</t>
  </si>
  <si>
    <t>Odměny dozor (TDI)</t>
  </si>
  <si>
    <t xml:space="preserve">Silnice Bořetice,Malá Vysoká </t>
  </si>
  <si>
    <t>Chodník č.p. 130</t>
  </si>
  <si>
    <t>Oprava zastávky</t>
  </si>
  <si>
    <t>Dopravní značky</t>
  </si>
  <si>
    <t>Studená voda</t>
  </si>
  <si>
    <t>Studie zásob. vodou Bořetice</t>
  </si>
  <si>
    <t>Podlimitní VB</t>
  </si>
  <si>
    <t>Rybníček Bořetice, Čertovka</t>
  </si>
  <si>
    <t>Technický dozior-doplatek</t>
  </si>
  <si>
    <t>Plavecký výcvik</t>
  </si>
  <si>
    <t>Dotace z EF a SR</t>
  </si>
  <si>
    <t>Knihovní program</t>
  </si>
  <si>
    <t>studna tenis</t>
  </si>
  <si>
    <t>materiál</t>
  </si>
  <si>
    <t>plyn</t>
  </si>
  <si>
    <t>pojištění</t>
  </si>
  <si>
    <t>opravy</t>
  </si>
  <si>
    <t>revitalizace rybníčka Na Obci</t>
  </si>
  <si>
    <t>kamera</t>
  </si>
  <si>
    <t>RO č.8</t>
  </si>
  <si>
    <t>příspěvek VHS</t>
  </si>
  <si>
    <t>sítě</t>
  </si>
  <si>
    <t>školení</t>
  </si>
  <si>
    <t>Nákup a dostrojení pož. Vozidla</t>
  </si>
  <si>
    <t>RO č.9</t>
  </si>
  <si>
    <t>služby</t>
  </si>
  <si>
    <t>Bořetice gabiony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</si>
</sst>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3" fillId="0" borderId="1" xfId="0" applyFont="1" applyBorder="1"/>
    <xf numFmtId="0" fontId="3" fillId="0" borderId="0" xfId="0" applyFont="1"/>
    <xf numFmtId="0" fontId="6" fillId="0" borderId="0" xfId="0" applyFont="1"/>
    <xf numFmtId="0" fontId="4" fillId="0" borderId="0" xfId="0" applyFont="1"/>
    <xf numFmtId="0" fontId="0" fillId="0" borderId="2" xfId="0" applyBorder="1"/>
    <xf numFmtId="0" fontId="4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8" xfId="0" applyBorder="1"/>
    <xf numFmtId="0" fontId="4" fillId="0" borderId="9" xfId="0" applyFont="1" applyBorder="1"/>
    <xf numFmtId="164" fontId="5" fillId="0" borderId="9" xfId="0" applyNumberFormat="1" applyFont="1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/>
    <xf numFmtId="4" fontId="5" fillId="0" borderId="12" xfId="0" applyNumberFormat="1" applyFont="1" applyBorder="1"/>
    <xf numFmtId="4" fontId="7" fillId="0" borderId="12" xfId="0" applyNumberFormat="1" applyFont="1" applyBorder="1"/>
    <xf numFmtId="0" fontId="0" fillId="0" borderId="13" xfId="0" applyBorder="1"/>
    <xf numFmtId="0" fontId="0" fillId="0" borderId="14" xfId="0" applyBorder="1"/>
    <xf numFmtId="0" fontId="4" fillId="0" borderId="12" xfId="0" applyFont="1" applyBorder="1" applyAlignment="1">
      <alignment horizontal="left"/>
    </xf>
    <xf numFmtId="0" fontId="0" fillId="0" borderId="11" xfId="0" applyBorder="1" applyAlignment="1">
      <alignment horizontal="right"/>
    </xf>
    <xf numFmtId="4" fontId="5" fillId="0" borderId="15" xfId="0" applyNumberFormat="1" applyFont="1" applyBorder="1"/>
    <xf numFmtId="4" fontId="4" fillId="0" borderId="12" xfId="0" applyNumberFormat="1" applyFont="1" applyBorder="1"/>
    <xf numFmtId="0" fontId="2" fillId="2" borderId="10" xfId="0" applyFont="1" applyFill="1" applyBorder="1"/>
    <xf numFmtId="0" fontId="0" fillId="2" borderId="11" xfId="0" applyFill="1" applyBorder="1"/>
    <xf numFmtId="0" fontId="5" fillId="2" borderId="12" xfId="0" applyFont="1" applyFill="1" applyBorder="1"/>
    <xf numFmtId="4" fontId="5" fillId="2" borderId="12" xfId="0" applyNumberFormat="1" applyFont="1" applyFill="1" applyBorder="1"/>
    <xf numFmtId="0" fontId="4" fillId="3" borderId="12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4" fillId="0" borderId="12" xfId="0" applyFont="1" applyFill="1" applyBorder="1"/>
    <xf numFmtId="4" fontId="4" fillId="0" borderId="12" xfId="0" applyNumberFormat="1" applyFont="1" applyFill="1" applyBorder="1"/>
    <xf numFmtId="0" fontId="0" fillId="0" borderId="0" xfId="0" applyFont="1" applyFill="1"/>
    <xf numFmtId="0" fontId="0" fillId="3" borderId="10" xfId="0" applyFill="1" applyBorder="1"/>
    <xf numFmtId="0" fontId="0" fillId="3" borderId="11" xfId="0" applyFill="1" applyBorder="1"/>
    <xf numFmtId="4" fontId="4" fillId="3" borderId="12" xfId="0" applyNumberFormat="1" applyFont="1" applyFill="1" applyBorder="1"/>
    <xf numFmtId="0" fontId="0" fillId="2" borderId="10" xfId="0" applyFill="1" applyBorder="1"/>
    <xf numFmtId="0" fontId="0" fillId="3" borderId="0" xfId="0" applyFill="1"/>
    <xf numFmtId="0" fontId="2" fillId="2" borderId="11" xfId="0" applyFont="1" applyFill="1" applyBorder="1"/>
    <xf numFmtId="4" fontId="5" fillId="2" borderId="15" xfId="0" applyNumberFormat="1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5" fillId="2" borderId="18" xfId="0" applyFont="1" applyFill="1" applyBorder="1"/>
    <xf numFmtId="4" fontId="5" fillId="2" borderId="18" xfId="0" applyNumberFormat="1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18" xfId="0" applyFont="1" applyBorder="1"/>
    <xf numFmtId="164" fontId="5" fillId="0" borderId="18" xfId="0" applyNumberFormat="1" applyFont="1" applyBorder="1"/>
    <xf numFmtId="164" fontId="5" fillId="0" borderId="22" xfId="0" applyNumberFormat="1" applyFont="1" applyBorder="1"/>
    <xf numFmtId="164" fontId="5" fillId="0" borderId="23" xfId="0" applyNumberFormat="1" applyFont="1" applyBorder="1"/>
    <xf numFmtId="0" fontId="6" fillId="0" borderId="18" xfId="0" applyFont="1" applyBorder="1"/>
    <xf numFmtId="0" fontId="6" fillId="0" borderId="22" xfId="0" applyFont="1" applyBorder="1"/>
    <xf numFmtId="0" fontId="0" fillId="0" borderId="24" xfId="0" applyBorder="1"/>
    <xf numFmtId="0" fontId="0" fillId="0" borderId="25" xfId="0" applyBorder="1"/>
    <xf numFmtId="14" fontId="6" fillId="0" borderId="1" xfId="0" applyNumberFormat="1" applyFont="1" applyBorder="1"/>
    <xf numFmtId="14" fontId="6" fillId="0" borderId="26" xfId="0" applyNumberFormat="1" applyFont="1" applyBorder="1"/>
    <xf numFmtId="0" fontId="6" fillId="0" borderId="26" xfId="0" applyFont="1" applyBorder="1"/>
    <xf numFmtId="0" fontId="6" fillId="0" borderId="1" xfId="0" applyFont="1" applyBorder="1"/>
    <xf numFmtId="14" fontId="6" fillId="0" borderId="27" xfId="0" applyNumberFormat="1" applyFont="1" applyBorder="1"/>
    <xf numFmtId="14" fontId="5" fillId="0" borderId="27" xfId="0" applyNumberFormat="1" applyFont="1" applyBorder="1"/>
    <xf numFmtId="14" fontId="6" fillId="0" borderId="28" xfId="0" applyNumberFormat="1" applyFont="1" applyBorder="1"/>
    <xf numFmtId="14" fontId="4" fillId="0" borderId="28" xfId="0" applyNumberFormat="1" applyFont="1" applyBorder="1"/>
    <xf numFmtId="0" fontId="5" fillId="0" borderId="0" xfId="0" applyFont="1"/>
    <xf numFmtId="0" fontId="1" fillId="0" borderId="0" xfId="0" applyFont="1"/>
    <xf numFmtId="0" fontId="1" fillId="0" borderId="2" xfId="0" applyFont="1" applyBorder="1"/>
    <xf numFmtId="0" fontId="5" fillId="0" borderId="28" xfId="0" applyFont="1" applyBorder="1"/>
    <xf numFmtId="0" fontId="5" fillId="0" borderId="27" xfId="0" applyFont="1" applyBorder="1"/>
    <xf numFmtId="0" fontId="4" fillId="0" borderId="23" xfId="0" applyFont="1" applyBorder="1"/>
    <xf numFmtId="4" fontId="4" fillId="0" borderId="23" xfId="0" applyNumberFormat="1" applyFont="1" applyFill="1" applyBorder="1" applyAlignment="1">
      <alignment horizontal="right"/>
    </xf>
    <xf numFmtId="4" fontId="4" fillId="0" borderId="29" xfId="0" applyNumberFormat="1" applyFont="1" applyFill="1" applyBorder="1" applyAlignment="1">
      <alignment horizontal="right"/>
    </xf>
    <xf numFmtId="0" fontId="4" fillId="0" borderId="15" xfId="0" applyFont="1" applyBorder="1"/>
    <xf numFmtId="4" fontId="4" fillId="0" borderId="13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2" fillId="2" borderId="12" xfId="0" applyFont="1" applyFill="1" applyBorder="1"/>
    <xf numFmtId="4" fontId="5" fillId="2" borderId="10" xfId="0" applyNumberFormat="1" applyFont="1" applyFill="1" applyBorder="1"/>
    <xf numFmtId="0" fontId="1" fillId="0" borderId="15" xfId="0" applyFont="1" applyFill="1" applyBorder="1"/>
    <xf numFmtId="0" fontId="1" fillId="0" borderId="12" xfId="0" applyFont="1" applyFill="1" applyBorder="1"/>
    <xf numFmtId="0" fontId="1" fillId="0" borderId="0" xfId="0" applyFont="1" applyFill="1"/>
    <xf numFmtId="0" fontId="1" fillId="0" borderId="15" xfId="0" applyFont="1" applyBorder="1"/>
    <xf numFmtId="0" fontId="1" fillId="0" borderId="12" xfId="0" applyFont="1" applyBorder="1"/>
    <xf numFmtId="0" fontId="4" fillId="0" borderId="30" xfId="0" applyFont="1" applyBorder="1"/>
    <xf numFmtId="4" fontId="4" fillId="0" borderId="10" xfId="0" applyNumberFormat="1" applyFont="1" applyBorder="1"/>
    <xf numFmtId="0" fontId="5" fillId="2" borderId="30" xfId="0" applyFont="1" applyFill="1" applyBorder="1"/>
    <xf numFmtId="0" fontId="0" fillId="0" borderId="15" xfId="0" applyFont="1" applyFill="1" applyBorder="1"/>
    <xf numFmtId="0" fontId="0" fillId="0" borderId="12" xfId="0" applyFont="1" applyFill="1" applyBorder="1"/>
    <xf numFmtId="0" fontId="4" fillId="0" borderId="30" xfId="0" applyFont="1" applyFill="1" applyBorder="1"/>
    <xf numFmtId="4" fontId="4" fillId="0" borderId="10" xfId="0" applyNumberFormat="1" applyFont="1" applyFill="1" applyBorder="1"/>
    <xf numFmtId="0" fontId="2" fillId="0" borderId="15" xfId="0" applyFont="1" applyBorder="1"/>
    <xf numFmtId="0" fontId="6" fillId="0" borderId="15" xfId="0" applyFont="1" applyFill="1" applyBorder="1"/>
    <xf numFmtId="0" fontId="6" fillId="0" borderId="12" xfId="0" applyFont="1" applyFill="1" applyBorder="1"/>
    <xf numFmtId="0" fontId="6" fillId="0" borderId="0" xfId="0" applyFont="1" applyFill="1"/>
    <xf numFmtId="0" fontId="2" fillId="3" borderId="0" xfId="0" applyFont="1" applyFill="1"/>
    <xf numFmtId="0" fontId="1" fillId="3" borderId="15" xfId="0" applyFont="1" applyFill="1" applyBorder="1"/>
    <xf numFmtId="0" fontId="1" fillId="3" borderId="12" xfId="0" applyFont="1" applyFill="1" applyBorder="1"/>
    <xf numFmtId="0" fontId="4" fillId="3" borderId="30" xfId="0" applyFont="1" applyFill="1" applyBorder="1"/>
    <xf numFmtId="4" fontId="4" fillId="3" borderId="10" xfId="0" applyNumberFormat="1" applyFont="1" applyFill="1" applyBorder="1"/>
    <xf numFmtId="0" fontId="1" fillId="3" borderId="0" xfId="0" applyFont="1" applyFill="1"/>
    <xf numFmtId="4" fontId="4" fillId="0" borderId="15" xfId="0" applyNumberFormat="1" applyFont="1" applyBorder="1"/>
    <xf numFmtId="0" fontId="6" fillId="0" borderId="15" xfId="0" applyFont="1" applyBorder="1"/>
    <xf numFmtId="0" fontId="6" fillId="0" borderId="12" xfId="0" applyFont="1" applyBorder="1"/>
    <xf numFmtId="0" fontId="4" fillId="0" borderId="0" xfId="0" applyFont="1" applyFill="1" applyBorder="1"/>
    <xf numFmtId="0" fontId="1" fillId="0" borderId="22" xfId="0" applyFont="1" applyBorder="1"/>
    <xf numFmtId="0" fontId="1" fillId="0" borderId="18" xfId="0" applyFont="1" applyBorder="1"/>
    <xf numFmtId="0" fontId="4" fillId="0" borderId="32" xfId="0" applyFont="1" applyBorder="1"/>
    <xf numFmtId="0" fontId="1" fillId="0" borderId="28" xfId="0" applyFont="1" applyBorder="1"/>
    <xf numFmtId="0" fontId="1" fillId="0" borderId="27" xfId="0" applyFont="1" applyBorder="1"/>
    <xf numFmtId="4" fontId="5" fillId="0" borderId="34" xfId="0" applyNumberFormat="1" applyFont="1" applyBorder="1"/>
    <xf numFmtId="0" fontId="1" fillId="0" borderId="23" xfId="0" applyFont="1" applyBorder="1"/>
    <xf numFmtId="0" fontId="1" fillId="0" borderId="9" xfId="0" applyFont="1" applyBorder="1"/>
    <xf numFmtId="0" fontId="6" fillId="0" borderId="23" xfId="0" applyFont="1" applyBorder="1"/>
    <xf numFmtId="0" fontId="5" fillId="0" borderId="23" xfId="0" applyFont="1" applyBorder="1"/>
    <xf numFmtId="165" fontId="6" fillId="0" borderId="22" xfId="0" applyNumberFormat="1" applyFont="1" applyBorder="1"/>
    <xf numFmtId="0" fontId="5" fillId="0" borderId="22" xfId="0" applyFont="1" applyBorder="1"/>
    <xf numFmtId="0" fontId="4" fillId="0" borderId="22" xfId="0" applyFont="1" applyBorder="1"/>
    <xf numFmtId="0" fontId="4" fillId="0" borderId="35" xfId="0" applyFont="1" applyBorder="1"/>
    <xf numFmtId="14" fontId="6" fillId="0" borderId="23" xfId="0" applyNumberFormat="1" applyFont="1" applyBorder="1"/>
    <xf numFmtId="14" fontId="4" fillId="0" borderId="23" xfId="0" applyNumberFormat="1" applyFont="1" applyBorder="1"/>
    <xf numFmtId="14" fontId="4" fillId="0" borderId="36" xfId="0" applyNumberFormat="1" applyFont="1" applyBorder="1"/>
    <xf numFmtId="14" fontId="6" fillId="0" borderId="15" xfId="0" applyNumberFormat="1" applyFont="1" applyBorder="1"/>
    <xf numFmtId="0" fontId="5" fillId="0" borderId="15" xfId="0" applyFont="1" applyBorder="1"/>
    <xf numFmtId="0" fontId="4" fillId="0" borderId="31" xfId="0" applyFont="1" applyBorder="1"/>
    <xf numFmtId="14" fontId="5" fillId="0" borderId="15" xfId="0" applyNumberFormat="1" applyFont="1" applyBorder="1"/>
    <xf numFmtId="14" fontId="4" fillId="0" borderId="15" xfId="0" applyNumberFormat="1" applyFont="1" applyBorder="1"/>
    <xf numFmtId="14" fontId="4" fillId="0" borderId="31" xfId="0" applyNumberFormat="1" applyFont="1" applyBorder="1"/>
    <xf numFmtId="165" fontId="6" fillId="0" borderId="0" xfId="0" applyNumberFormat="1" applyFont="1"/>
    <xf numFmtId="4" fontId="4" fillId="0" borderId="15" xfId="0" applyNumberFormat="1" applyFont="1" applyFill="1" applyBorder="1"/>
    <xf numFmtId="164" fontId="5" fillId="0" borderId="1" xfId="0" applyNumberFormat="1" applyFont="1" applyBorder="1"/>
    <xf numFmtId="0" fontId="2" fillId="0" borderId="20" xfId="0" applyFont="1" applyBorder="1"/>
    <xf numFmtId="0" fontId="2" fillId="0" borderId="21" xfId="0" applyFont="1" applyBorder="1"/>
    <xf numFmtId="0" fontId="0" fillId="0" borderId="1" xfId="0" applyFont="1" applyFill="1" applyBorder="1"/>
    <xf numFmtId="4" fontId="5" fillId="3" borderId="15" xfId="0" applyNumberFormat="1" applyFont="1" applyFill="1" applyBorder="1"/>
    <xf numFmtId="0" fontId="4" fillId="0" borderId="7" xfId="0" applyFon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4" fontId="4" fillId="2" borderId="12" xfId="0" applyNumberFormat="1" applyFont="1" applyFill="1" applyBorder="1"/>
    <xf numFmtId="4" fontId="4" fillId="2" borderId="15" xfId="0" applyNumberFormat="1" applyFont="1" applyFill="1" applyBorder="1"/>
    <xf numFmtId="164" fontId="5" fillId="0" borderId="27" xfId="0" applyNumberFormat="1" applyFont="1" applyBorder="1"/>
    <xf numFmtId="0" fontId="0" fillId="0" borderId="40" xfId="0" applyBorder="1"/>
    <xf numFmtId="0" fontId="0" fillId="0" borderId="41" xfId="0" applyBorder="1"/>
    <xf numFmtId="4" fontId="5" fillId="3" borderId="12" xfId="0" applyNumberFormat="1" applyFont="1" applyFill="1" applyBorder="1"/>
    <xf numFmtId="0" fontId="15" fillId="2" borderId="10" xfId="0" applyFont="1" applyFill="1" applyBorder="1"/>
    <xf numFmtId="0" fontId="15" fillId="2" borderId="11" xfId="0" applyFont="1" applyFill="1" applyBorder="1"/>
    <xf numFmtId="4" fontId="4" fillId="0" borderId="33" xfId="0" applyNumberFormat="1" applyFont="1" applyBorder="1"/>
    <xf numFmtId="14" fontId="5" fillId="0" borderId="28" xfId="0" applyNumberFormat="1" applyFont="1" applyBorder="1"/>
    <xf numFmtId="0" fontId="1" fillId="0" borderId="42" xfId="0" applyFont="1" applyBorder="1"/>
    <xf numFmtId="4" fontId="4" fillId="0" borderId="36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" fontId="5" fillId="2" borderId="31" xfId="0" applyNumberFormat="1" applyFont="1" applyFill="1" applyBorder="1"/>
    <xf numFmtId="4" fontId="4" fillId="0" borderId="31" xfId="0" applyNumberFormat="1" applyFont="1" applyFill="1" applyBorder="1"/>
    <xf numFmtId="4" fontId="4" fillId="0" borderId="31" xfId="0" applyNumberFormat="1" applyFont="1" applyBorder="1"/>
    <xf numFmtId="4" fontId="8" fillId="0" borderId="31" xfId="0" applyNumberFormat="1" applyFont="1" applyBorder="1"/>
    <xf numFmtId="4" fontId="4" fillId="3" borderId="31" xfId="0" applyNumberFormat="1" applyFont="1" applyFill="1" applyBorder="1"/>
    <xf numFmtId="4" fontId="4" fillId="2" borderId="31" xfId="0" applyNumberFormat="1" applyFont="1" applyFill="1" applyBorder="1"/>
    <xf numFmtId="4" fontId="4" fillId="0" borderId="35" xfId="0" applyNumberFormat="1" applyFont="1" applyBorder="1"/>
    <xf numFmtId="4" fontId="5" fillId="0" borderId="43" xfId="0" applyNumberFormat="1" applyFont="1" applyBorder="1"/>
    <xf numFmtId="0" fontId="4" fillId="0" borderId="36" xfId="0" applyFont="1" applyBorder="1"/>
    <xf numFmtId="4" fontId="8" fillId="0" borderId="36" xfId="0" applyNumberFormat="1" applyFont="1" applyFill="1" applyBorder="1" applyAlignment="1">
      <alignment horizontal="right"/>
    </xf>
    <xf numFmtId="4" fontId="8" fillId="0" borderId="31" xfId="0" applyNumberFormat="1" applyFont="1" applyFill="1" applyBorder="1"/>
    <xf numFmtId="4" fontId="8" fillId="3" borderId="31" xfId="0" applyNumberFormat="1" applyFont="1" applyFill="1" applyBorder="1"/>
    <xf numFmtId="4" fontId="7" fillId="2" borderId="31" xfId="0" applyNumberFormat="1" applyFont="1" applyFill="1" applyBorder="1"/>
    <xf numFmtId="0" fontId="16" fillId="0" borderId="0" xfId="0" applyFont="1"/>
    <xf numFmtId="4" fontId="8" fillId="0" borderId="12" xfId="0" applyNumberFormat="1" applyFont="1" applyBorder="1"/>
    <xf numFmtId="4" fontId="8" fillId="0" borderId="31" xfId="0" applyNumberFormat="1" applyFont="1" applyFill="1" applyBorder="1" applyAlignment="1">
      <alignment horizontal="right"/>
    </xf>
    <xf numFmtId="0" fontId="5" fillId="0" borderId="27" xfId="0" applyNumberFormat="1" applyFont="1" applyBorder="1" applyAlignment="1">
      <alignment horizontal="center"/>
    </xf>
    <xf numFmtId="14" fontId="5" fillId="0" borderId="28" xfId="0" applyNumberFormat="1" applyFont="1" applyFill="1" applyBorder="1" applyAlignment="1">
      <alignment horizontal="center"/>
    </xf>
    <xf numFmtId="4" fontId="5" fillId="0" borderId="28" xfId="0" applyNumberFormat="1" applyFont="1" applyFill="1" applyBorder="1" applyAlignment="1">
      <alignment horizontal="center"/>
    </xf>
    <xf numFmtId="4" fontId="5" fillId="0" borderId="27" xfId="0" applyNumberFormat="1" applyFont="1" applyFill="1" applyBorder="1" applyAlignment="1">
      <alignment horizontal="center"/>
    </xf>
    <xf numFmtId="4" fontId="5" fillId="0" borderId="43" xfId="0" applyNumberFormat="1" applyFont="1" applyFill="1" applyBorder="1" applyAlignment="1">
      <alignment horizontal="center"/>
    </xf>
    <xf numFmtId="4" fontId="4" fillId="0" borderId="0" xfId="0" applyNumberFormat="1" applyFont="1" applyBorder="1"/>
    <xf numFmtId="4" fontId="5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Border="1"/>
    <xf numFmtId="14" fontId="5" fillId="0" borderId="27" xfId="0" applyNumberFormat="1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4" fontId="5" fillId="0" borderId="44" xfId="0" applyNumberFormat="1" applyFont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0" fontId="0" fillId="0" borderId="45" xfId="0" applyBorder="1" applyAlignment="1"/>
    <xf numFmtId="0" fontId="0" fillId="0" borderId="46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workbookViewId="0">
      <selection activeCell="T15" sqref="T15"/>
    </sheetView>
  </sheetViews>
  <sheetFormatPr defaultRowHeight="15" x14ac:dyDescent="0.25"/>
  <cols>
    <col min="1" max="1" width="5.42578125" customWidth="1"/>
    <col min="2" max="2" width="6.140625" customWidth="1"/>
    <col min="3" max="3" width="42" customWidth="1"/>
    <col min="4" max="4" width="13.28515625" style="3" customWidth="1"/>
    <col min="5" max="5" width="13.7109375" style="3" hidden="1" customWidth="1"/>
    <col min="6" max="6" width="14.140625" style="3" hidden="1" customWidth="1"/>
    <col min="7" max="7" width="15" style="3" hidden="1" customWidth="1"/>
    <col min="8" max="8" width="12.5703125" style="3" hidden="1" customWidth="1"/>
    <col min="9" max="9" width="12.140625" style="3" hidden="1" customWidth="1"/>
    <col min="10" max="10" width="12.5703125" style="3" hidden="1" customWidth="1"/>
    <col min="11" max="11" width="13" style="3" hidden="1" customWidth="1"/>
    <col min="12" max="12" width="12.5703125" customWidth="1"/>
    <col min="13" max="13" width="12.85546875" customWidth="1"/>
    <col min="14" max="16" width="13.7109375" customWidth="1"/>
    <col min="259" max="259" width="29.5703125" customWidth="1"/>
    <col min="260" max="260" width="12.7109375" customWidth="1"/>
    <col min="261" max="261" width="13.28515625" customWidth="1"/>
    <col min="262" max="262" width="12.7109375" customWidth="1"/>
    <col min="263" max="263" width="12.42578125" customWidth="1"/>
    <col min="264" max="264" width="12.7109375" customWidth="1"/>
    <col min="265" max="265" width="0" hidden="1" customWidth="1"/>
    <col min="266" max="266" width="13.140625" customWidth="1"/>
    <col min="515" max="515" width="29.5703125" customWidth="1"/>
    <col min="516" max="516" width="12.7109375" customWidth="1"/>
    <col min="517" max="517" width="13.28515625" customWidth="1"/>
    <col min="518" max="518" width="12.7109375" customWidth="1"/>
    <col min="519" max="519" width="12.42578125" customWidth="1"/>
    <col min="520" max="520" width="12.7109375" customWidth="1"/>
    <col min="521" max="521" width="0" hidden="1" customWidth="1"/>
    <col min="522" max="522" width="13.140625" customWidth="1"/>
    <col min="771" max="771" width="29.5703125" customWidth="1"/>
    <col min="772" max="772" width="12.7109375" customWidth="1"/>
    <col min="773" max="773" width="13.28515625" customWidth="1"/>
    <col min="774" max="774" width="12.7109375" customWidth="1"/>
    <col min="775" max="775" width="12.42578125" customWidth="1"/>
    <col min="776" max="776" width="12.7109375" customWidth="1"/>
    <col min="777" max="777" width="0" hidden="1" customWidth="1"/>
    <col min="778" max="778" width="13.140625" customWidth="1"/>
    <col min="1027" max="1027" width="29.5703125" customWidth="1"/>
    <col min="1028" max="1028" width="12.7109375" customWidth="1"/>
    <col min="1029" max="1029" width="13.28515625" customWidth="1"/>
    <col min="1030" max="1030" width="12.7109375" customWidth="1"/>
    <col min="1031" max="1031" width="12.42578125" customWidth="1"/>
    <col min="1032" max="1032" width="12.7109375" customWidth="1"/>
    <col min="1033" max="1033" width="0" hidden="1" customWidth="1"/>
    <col min="1034" max="1034" width="13.140625" customWidth="1"/>
    <col min="1283" max="1283" width="29.5703125" customWidth="1"/>
    <col min="1284" max="1284" width="12.7109375" customWidth="1"/>
    <col min="1285" max="1285" width="13.28515625" customWidth="1"/>
    <col min="1286" max="1286" width="12.7109375" customWidth="1"/>
    <col min="1287" max="1287" width="12.42578125" customWidth="1"/>
    <col min="1288" max="1288" width="12.7109375" customWidth="1"/>
    <col min="1289" max="1289" width="0" hidden="1" customWidth="1"/>
    <col min="1290" max="1290" width="13.140625" customWidth="1"/>
    <col min="1539" max="1539" width="29.5703125" customWidth="1"/>
    <col min="1540" max="1540" width="12.7109375" customWidth="1"/>
    <col min="1541" max="1541" width="13.28515625" customWidth="1"/>
    <col min="1542" max="1542" width="12.7109375" customWidth="1"/>
    <col min="1543" max="1543" width="12.42578125" customWidth="1"/>
    <col min="1544" max="1544" width="12.7109375" customWidth="1"/>
    <col min="1545" max="1545" width="0" hidden="1" customWidth="1"/>
    <col min="1546" max="1546" width="13.140625" customWidth="1"/>
    <col min="1795" max="1795" width="29.5703125" customWidth="1"/>
    <col min="1796" max="1796" width="12.7109375" customWidth="1"/>
    <col min="1797" max="1797" width="13.28515625" customWidth="1"/>
    <col min="1798" max="1798" width="12.7109375" customWidth="1"/>
    <col min="1799" max="1799" width="12.42578125" customWidth="1"/>
    <col min="1800" max="1800" width="12.7109375" customWidth="1"/>
    <col min="1801" max="1801" width="0" hidden="1" customWidth="1"/>
    <col min="1802" max="1802" width="13.140625" customWidth="1"/>
    <col min="2051" max="2051" width="29.5703125" customWidth="1"/>
    <col min="2052" max="2052" width="12.7109375" customWidth="1"/>
    <col min="2053" max="2053" width="13.28515625" customWidth="1"/>
    <col min="2054" max="2054" width="12.7109375" customWidth="1"/>
    <col min="2055" max="2055" width="12.42578125" customWidth="1"/>
    <col min="2056" max="2056" width="12.7109375" customWidth="1"/>
    <col min="2057" max="2057" width="0" hidden="1" customWidth="1"/>
    <col min="2058" max="2058" width="13.140625" customWidth="1"/>
    <col min="2307" max="2307" width="29.5703125" customWidth="1"/>
    <col min="2308" max="2308" width="12.7109375" customWidth="1"/>
    <col min="2309" max="2309" width="13.28515625" customWidth="1"/>
    <col min="2310" max="2310" width="12.7109375" customWidth="1"/>
    <col min="2311" max="2311" width="12.42578125" customWidth="1"/>
    <col min="2312" max="2312" width="12.7109375" customWidth="1"/>
    <col min="2313" max="2313" width="0" hidden="1" customWidth="1"/>
    <col min="2314" max="2314" width="13.140625" customWidth="1"/>
    <col min="2563" max="2563" width="29.5703125" customWidth="1"/>
    <col min="2564" max="2564" width="12.7109375" customWidth="1"/>
    <col min="2565" max="2565" width="13.28515625" customWidth="1"/>
    <col min="2566" max="2566" width="12.7109375" customWidth="1"/>
    <col min="2567" max="2567" width="12.42578125" customWidth="1"/>
    <col min="2568" max="2568" width="12.7109375" customWidth="1"/>
    <col min="2569" max="2569" width="0" hidden="1" customWidth="1"/>
    <col min="2570" max="2570" width="13.140625" customWidth="1"/>
    <col min="2819" max="2819" width="29.5703125" customWidth="1"/>
    <col min="2820" max="2820" width="12.7109375" customWidth="1"/>
    <col min="2821" max="2821" width="13.28515625" customWidth="1"/>
    <col min="2822" max="2822" width="12.7109375" customWidth="1"/>
    <col min="2823" max="2823" width="12.42578125" customWidth="1"/>
    <col min="2824" max="2824" width="12.7109375" customWidth="1"/>
    <col min="2825" max="2825" width="0" hidden="1" customWidth="1"/>
    <col min="2826" max="2826" width="13.140625" customWidth="1"/>
    <col min="3075" max="3075" width="29.5703125" customWidth="1"/>
    <col min="3076" max="3076" width="12.7109375" customWidth="1"/>
    <col min="3077" max="3077" width="13.28515625" customWidth="1"/>
    <col min="3078" max="3078" width="12.7109375" customWidth="1"/>
    <col min="3079" max="3079" width="12.42578125" customWidth="1"/>
    <col min="3080" max="3080" width="12.7109375" customWidth="1"/>
    <col min="3081" max="3081" width="0" hidden="1" customWidth="1"/>
    <col min="3082" max="3082" width="13.140625" customWidth="1"/>
    <col min="3331" max="3331" width="29.5703125" customWidth="1"/>
    <col min="3332" max="3332" width="12.7109375" customWidth="1"/>
    <col min="3333" max="3333" width="13.28515625" customWidth="1"/>
    <col min="3334" max="3334" width="12.7109375" customWidth="1"/>
    <col min="3335" max="3335" width="12.42578125" customWidth="1"/>
    <col min="3336" max="3336" width="12.7109375" customWidth="1"/>
    <col min="3337" max="3337" width="0" hidden="1" customWidth="1"/>
    <col min="3338" max="3338" width="13.140625" customWidth="1"/>
    <col min="3587" max="3587" width="29.5703125" customWidth="1"/>
    <col min="3588" max="3588" width="12.7109375" customWidth="1"/>
    <col min="3589" max="3589" width="13.28515625" customWidth="1"/>
    <col min="3590" max="3590" width="12.7109375" customWidth="1"/>
    <col min="3591" max="3591" width="12.42578125" customWidth="1"/>
    <col min="3592" max="3592" width="12.7109375" customWidth="1"/>
    <col min="3593" max="3593" width="0" hidden="1" customWidth="1"/>
    <col min="3594" max="3594" width="13.140625" customWidth="1"/>
    <col min="3843" max="3843" width="29.5703125" customWidth="1"/>
    <col min="3844" max="3844" width="12.7109375" customWidth="1"/>
    <col min="3845" max="3845" width="13.28515625" customWidth="1"/>
    <col min="3846" max="3846" width="12.7109375" customWidth="1"/>
    <col min="3847" max="3847" width="12.42578125" customWidth="1"/>
    <col min="3848" max="3848" width="12.7109375" customWidth="1"/>
    <col min="3849" max="3849" width="0" hidden="1" customWidth="1"/>
    <col min="3850" max="3850" width="13.140625" customWidth="1"/>
    <col min="4099" max="4099" width="29.5703125" customWidth="1"/>
    <col min="4100" max="4100" width="12.7109375" customWidth="1"/>
    <col min="4101" max="4101" width="13.28515625" customWidth="1"/>
    <col min="4102" max="4102" width="12.7109375" customWidth="1"/>
    <col min="4103" max="4103" width="12.42578125" customWidth="1"/>
    <col min="4104" max="4104" width="12.7109375" customWidth="1"/>
    <col min="4105" max="4105" width="0" hidden="1" customWidth="1"/>
    <col min="4106" max="4106" width="13.140625" customWidth="1"/>
    <col min="4355" max="4355" width="29.5703125" customWidth="1"/>
    <col min="4356" max="4356" width="12.7109375" customWidth="1"/>
    <col min="4357" max="4357" width="13.28515625" customWidth="1"/>
    <col min="4358" max="4358" width="12.7109375" customWidth="1"/>
    <col min="4359" max="4359" width="12.42578125" customWidth="1"/>
    <col min="4360" max="4360" width="12.7109375" customWidth="1"/>
    <col min="4361" max="4361" width="0" hidden="1" customWidth="1"/>
    <col min="4362" max="4362" width="13.140625" customWidth="1"/>
    <col min="4611" max="4611" width="29.5703125" customWidth="1"/>
    <col min="4612" max="4612" width="12.7109375" customWidth="1"/>
    <col min="4613" max="4613" width="13.28515625" customWidth="1"/>
    <col min="4614" max="4614" width="12.7109375" customWidth="1"/>
    <col min="4615" max="4615" width="12.42578125" customWidth="1"/>
    <col min="4616" max="4616" width="12.7109375" customWidth="1"/>
    <col min="4617" max="4617" width="0" hidden="1" customWidth="1"/>
    <col min="4618" max="4618" width="13.140625" customWidth="1"/>
    <col min="4867" max="4867" width="29.5703125" customWidth="1"/>
    <col min="4868" max="4868" width="12.7109375" customWidth="1"/>
    <col min="4869" max="4869" width="13.28515625" customWidth="1"/>
    <col min="4870" max="4870" width="12.7109375" customWidth="1"/>
    <col min="4871" max="4871" width="12.42578125" customWidth="1"/>
    <col min="4872" max="4872" width="12.7109375" customWidth="1"/>
    <col min="4873" max="4873" width="0" hidden="1" customWidth="1"/>
    <col min="4874" max="4874" width="13.140625" customWidth="1"/>
    <col min="5123" max="5123" width="29.5703125" customWidth="1"/>
    <col min="5124" max="5124" width="12.7109375" customWidth="1"/>
    <col min="5125" max="5125" width="13.28515625" customWidth="1"/>
    <col min="5126" max="5126" width="12.7109375" customWidth="1"/>
    <col min="5127" max="5127" width="12.42578125" customWidth="1"/>
    <col min="5128" max="5128" width="12.7109375" customWidth="1"/>
    <col min="5129" max="5129" width="0" hidden="1" customWidth="1"/>
    <col min="5130" max="5130" width="13.140625" customWidth="1"/>
    <col min="5379" max="5379" width="29.5703125" customWidth="1"/>
    <col min="5380" max="5380" width="12.7109375" customWidth="1"/>
    <col min="5381" max="5381" width="13.28515625" customWidth="1"/>
    <col min="5382" max="5382" width="12.7109375" customWidth="1"/>
    <col min="5383" max="5383" width="12.42578125" customWidth="1"/>
    <col min="5384" max="5384" width="12.7109375" customWidth="1"/>
    <col min="5385" max="5385" width="0" hidden="1" customWidth="1"/>
    <col min="5386" max="5386" width="13.140625" customWidth="1"/>
    <col min="5635" max="5635" width="29.5703125" customWidth="1"/>
    <col min="5636" max="5636" width="12.7109375" customWidth="1"/>
    <col min="5637" max="5637" width="13.28515625" customWidth="1"/>
    <col min="5638" max="5638" width="12.7109375" customWidth="1"/>
    <col min="5639" max="5639" width="12.42578125" customWidth="1"/>
    <col min="5640" max="5640" width="12.7109375" customWidth="1"/>
    <col min="5641" max="5641" width="0" hidden="1" customWidth="1"/>
    <col min="5642" max="5642" width="13.140625" customWidth="1"/>
    <col min="5891" max="5891" width="29.5703125" customWidth="1"/>
    <col min="5892" max="5892" width="12.7109375" customWidth="1"/>
    <col min="5893" max="5893" width="13.28515625" customWidth="1"/>
    <col min="5894" max="5894" width="12.7109375" customWidth="1"/>
    <col min="5895" max="5895" width="12.42578125" customWidth="1"/>
    <col min="5896" max="5896" width="12.7109375" customWidth="1"/>
    <col min="5897" max="5897" width="0" hidden="1" customWidth="1"/>
    <col min="5898" max="5898" width="13.140625" customWidth="1"/>
    <col min="6147" max="6147" width="29.5703125" customWidth="1"/>
    <col min="6148" max="6148" width="12.7109375" customWidth="1"/>
    <col min="6149" max="6149" width="13.28515625" customWidth="1"/>
    <col min="6150" max="6150" width="12.7109375" customWidth="1"/>
    <col min="6151" max="6151" width="12.42578125" customWidth="1"/>
    <col min="6152" max="6152" width="12.7109375" customWidth="1"/>
    <col min="6153" max="6153" width="0" hidden="1" customWidth="1"/>
    <col min="6154" max="6154" width="13.140625" customWidth="1"/>
    <col min="6403" max="6403" width="29.5703125" customWidth="1"/>
    <col min="6404" max="6404" width="12.7109375" customWidth="1"/>
    <col min="6405" max="6405" width="13.28515625" customWidth="1"/>
    <col min="6406" max="6406" width="12.7109375" customWidth="1"/>
    <col min="6407" max="6407" width="12.42578125" customWidth="1"/>
    <col min="6408" max="6408" width="12.7109375" customWidth="1"/>
    <col min="6409" max="6409" width="0" hidden="1" customWidth="1"/>
    <col min="6410" max="6410" width="13.140625" customWidth="1"/>
    <col min="6659" max="6659" width="29.5703125" customWidth="1"/>
    <col min="6660" max="6660" width="12.7109375" customWidth="1"/>
    <col min="6661" max="6661" width="13.28515625" customWidth="1"/>
    <col min="6662" max="6662" width="12.7109375" customWidth="1"/>
    <col min="6663" max="6663" width="12.42578125" customWidth="1"/>
    <col min="6664" max="6664" width="12.7109375" customWidth="1"/>
    <col min="6665" max="6665" width="0" hidden="1" customWidth="1"/>
    <col min="6666" max="6666" width="13.140625" customWidth="1"/>
    <col min="6915" max="6915" width="29.5703125" customWidth="1"/>
    <col min="6916" max="6916" width="12.7109375" customWidth="1"/>
    <col min="6917" max="6917" width="13.28515625" customWidth="1"/>
    <col min="6918" max="6918" width="12.7109375" customWidth="1"/>
    <col min="6919" max="6919" width="12.42578125" customWidth="1"/>
    <col min="6920" max="6920" width="12.7109375" customWidth="1"/>
    <col min="6921" max="6921" width="0" hidden="1" customWidth="1"/>
    <col min="6922" max="6922" width="13.140625" customWidth="1"/>
    <col min="7171" max="7171" width="29.5703125" customWidth="1"/>
    <col min="7172" max="7172" width="12.7109375" customWidth="1"/>
    <col min="7173" max="7173" width="13.28515625" customWidth="1"/>
    <col min="7174" max="7174" width="12.7109375" customWidth="1"/>
    <col min="7175" max="7175" width="12.42578125" customWidth="1"/>
    <col min="7176" max="7176" width="12.7109375" customWidth="1"/>
    <col min="7177" max="7177" width="0" hidden="1" customWidth="1"/>
    <col min="7178" max="7178" width="13.140625" customWidth="1"/>
    <col min="7427" max="7427" width="29.5703125" customWidth="1"/>
    <col min="7428" max="7428" width="12.7109375" customWidth="1"/>
    <col min="7429" max="7429" width="13.28515625" customWidth="1"/>
    <col min="7430" max="7430" width="12.7109375" customWidth="1"/>
    <col min="7431" max="7431" width="12.42578125" customWidth="1"/>
    <col min="7432" max="7432" width="12.7109375" customWidth="1"/>
    <col min="7433" max="7433" width="0" hidden="1" customWidth="1"/>
    <col min="7434" max="7434" width="13.140625" customWidth="1"/>
    <col min="7683" max="7683" width="29.5703125" customWidth="1"/>
    <col min="7684" max="7684" width="12.7109375" customWidth="1"/>
    <col min="7685" max="7685" width="13.28515625" customWidth="1"/>
    <col min="7686" max="7686" width="12.7109375" customWidth="1"/>
    <col min="7687" max="7687" width="12.42578125" customWidth="1"/>
    <col min="7688" max="7688" width="12.7109375" customWidth="1"/>
    <col min="7689" max="7689" width="0" hidden="1" customWidth="1"/>
    <col min="7690" max="7690" width="13.140625" customWidth="1"/>
    <col min="7939" max="7939" width="29.5703125" customWidth="1"/>
    <col min="7940" max="7940" width="12.7109375" customWidth="1"/>
    <col min="7941" max="7941" width="13.28515625" customWidth="1"/>
    <col min="7942" max="7942" width="12.7109375" customWidth="1"/>
    <col min="7943" max="7943" width="12.42578125" customWidth="1"/>
    <col min="7944" max="7944" width="12.7109375" customWidth="1"/>
    <col min="7945" max="7945" width="0" hidden="1" customWidth="1"/>
    <col min="7946" max="7946" width="13.140625" customWidth="1"/>
    <col min="8195" max="8195" width="29.5703125" customWidth="1"/>
    <col min="8196" max="8196" width="12.7109375" customWidth="1"/>
    <col min="8197" max="8197" width="13.28515625" customWidth="1"/>
    <col min="8198" max="8198" width="12.7109375" customWidth="1"/>
    <col min="8199" max="8199" width="12.42578125" customWidth="1"/>
    <col min="8200" max="8200" width="12.7109375" customWidth="1"/>
    <col min="8201" max="8201" width="0" hidden="1" customWidth="1"/>
    <col min="8202" max="8202" width="13.140625" customWidth="1"/>
    <col min="8451" max="8451" width="29.5703125" customWidth="1"/>
    <col min="8452" max="8452" width="12.7109375" customWidth="1"/>
    <col min="8453" max="8453" width="13.28515625" customWidth="1"/>
    <col min="8454" max="8454" width="12.7109375" customWidth="1"/>
    <col min="8455" max="8455" width="12.42578125" customWidth="1"/>
    <col min="8456" max="8456" width="12.7109375" customWidth="1"/>
    <col min="8457" max="8457" width="0" hidden="1" customWidth="1"/>
    <col min="8458" max="8458" width="13.140625" customWidth="1"/>
    <col min="8707" max="8707" width="29.5703125" customWidth="1"/>
    <col min="8708" max="8708" width="12.7109375" customWidth="1"/>
    <col min="8709" max="8709" width="13.28515625" customWidth="1"/>
    <col min="8710" max="8710" width="12.7109375" customWidth="1"/>
    <col min="8711" max="8711" width="12.42578125" customWidth="1"/>
    <col min="8712" max="8712" width="12.7109375" customWidth="1"/>
    <col min="8713" max="8713" width="0" hidden="1" customWidth="1"/>
    <col min="8714" max="8714" width="13.140625" customWidth="1"/>
    <col min="8963" max="8963" width="29.5703125" customWidth="1"/>
    <col min="8964" max="8964" width="12.7109375" customWidth="1"/>
    <col min="8965" max="8965" width="13.28515625" customWidth="1"/>
    <col min="8966" max="8966" width="12.7109375" customWidth="1"/>
    <col min="8967" max="8967" width="12.42578125" customWidth="1"/>
    <col min="8968" max="8968" width="12.7109375" customWidth="1"/>
    <col min="8969" max="8969" width="0" hidden="1" customWidth="1"/>
    <col min="8970" max="8970" width="13.140625" customWidth="1"/>
    <col min="9219" max="9219" width="29.5703125" customWidth="1"/>
    <col min="9220" max="9220" width="12.7109375" customWidth="1"/>
    <col min="9221" max="9221" width="13.28515625" customWidth="1"/>
    <col min="9222" max="9222" width="12.7109375" customWidth="1"/>
    <col min="9223" max="9223" width="12.42578125" customWidth="1"/>
    <col min="9224" max="9224" width="12.7109375" customWidth="1"/>
    <col min="9225" max="9225" width="0" hidden="1" customWidth="1"/>
    <col min="9226" max="9226" width="13.140625" customWidth="1"/>
    <col min="9475" max="9475" width="29.5703125" customWidth="1"/>
    <col min="9476" max="9476" width="12.7109375" customWidth="1"/>
    <col min="9477" max="9477" width="13.28515625" customWidth="1"/>
    <col min="9478" max="9478" width="12.7109375" customWidth="1"/>
    <col min="9479" max="9479" width="12.42578125" customWidth="1"/>
    <col min="9480" max="9480" width="12.7109375" customWidth="1"/>
    <col min="9481" max="9481" width="0" hidden="1" customWidth="1"/>
    <col min="9482" max="9482" width="13.140625" customWidth="1"/>
    <col min="9731" max="9731" width="29.5703125" customWidth="1"/>
    <col min="9732" max="9732" width="12.7109375" customWidth="1"/>
    <col min="9733" max="9733" width="13.28515625" customWidth="1"/>
    <col min="9734" max="9734" width="12.7109375" customWidth="1"/>
    <col min="9735" max="9735" width="12.42578125" customWidth="1"/>
    <col min="9736" max="9736" width="12.7109375" customWidth="1"/>
    <col min="9737" max="9737" width="0" hidden="1" customWidth="1"/>
    <col min="9738" max="9738" width="13.140625" customWidth="1"/>
    <col min="9987" max="9987" width="29.5703125" customWidth="1"/>
    <col min="9988" max="9988" width="12.7109375" customWidth="1"/>
    <col min="9989" max="9989" width="13.28515625" customWidth="1"/>
    <col min="9990" max="9990" width="12.7109375" customWidth="1"/>
    <col min="9991" max="9991" width="12.42578125" customWidth="1"/>
    <col min="9992" max="9992" width="12.7109375" customWidth="1"/>
    <col min="9993" max="9993" width="0" hidden="1" customWidth="1"/>
    <col min="9994" max="9994" width="13.140625" customWidth="1"/>
    <col min="10243" max="10243" width="29.5703125" customWidth="1"/>
    <col min="10244" max="10244" width="12.7109375" customWidth="1"/>
    <col min="10245" max="10245" width="13.28515625" customWidth="1"/>
    <col min="10246" max="10246" width="12.7109375" customWidth="1"/>
    <col min="10247" max="10247" width="12.42578125" customWidth="1"/>
    <col min="10248" max="10248" width="12.7109375" customWidth="1"/>
    <col min="10249" max="10249" width="0" hidden="1" customWidth="1"/>
    <col min="10250" max="10250" width="13.140625" customWidth="1"/>
    <col min="10499" max="10499" width="29.5703125" customWidth="1"/>
    <col min="10500" max="10500" width="12.7109375" customWidth="1"/>
    <col min="10501" max="10501" width="13.28515625" customWidth="1"/>
    <col min="10502" max="10502" width="12.7109375" customWidth="1"/>
    <col min="10503" max="10503" width="12.42578125" customWidth="1"/>
    <col min="10504" max="10504" width="12.7109375" customWidth="1"/>
    <col min="10505" max="10505" width="0" hidden="1" customWidth="1"/>
    <col min="10506" max="10506" width="13.140625" customWidth="1"/>
    <col min="10755" max="10755" width="29.5703125" customWidth="1"/>
    <col min="10756" max="10756" width="12.7109375" customWidth="1"/>
    <col min="10757" max="10757" width="13.28515625" customWidth="1"/>
    <col min="10758" max="10758" width="12.7109375" customWidth="1"/>
    <col min="10759" max="10759" width="12.42578125" customWidth="1"/>
    <col min="10760" max="10760" width="12.7109375" customWidth="1"/>
    <col min="10761" max="10761" width="0" hidden="1" customWidth="1"/>
    <col min="10762" max="10762" width="13.140625" customWidth="1"/>
    <col min="11011" max="11011" width="29.5703125" customWidth="1"/>
    <col min="11012" max="11012" width="12.7109375" customWidth="1"/>
    <col min="11013" max="11013" width="13.28515625" customWidth="1"/>
    <col min="11014" max="11014" width="12.7109375" customWidth="1"/>
    <col min="11015" max="11015" width="12.42578125" customWidth="1"/>
    <col min="11016" max="11016" width="12.7109375" customWidth="1"/>
    <col min="11017" max="11017" width="0" hidden="1" customWidth="1"/>
    <col min="11018" max="11018" width="13.140625" customWidth="1"/>
    <col min="11267" max="11267" width="29.5703125" customWidth="1"/>
    <col min="11268" max="11268" width="12.7109375" customWidth="1"/>
    <col min="11269" max="11269" width="13.28515625" customWidth="1"/>
    <col min="11270" max="11270" width="12.7109375" customWidth="1"/>
    <col min="11271" max="11271" width="12.42578125" customWidth="1"/>
    <col min="11272" max="11272" width="12.7109375" customWidth="1"/>
    <col min="11273" max="11273" width="0" hidden="1" customWidth="1"/>
    <col min="11274" max="11274" width="13.140625" customWidth="1"/>
    <col min="11523" max="11523" width="29.5703125" customWidth="1"/>
    <col min="11524" max="11524" width="12.7109375" customWidth="1"/>
    <col min="11525" max="11525" width="13.28515625" customWidth="1"/>
    <col min="11526" max="11526" width="12.7109375" customWidth="1"/>
    <col min="11527" max="11527" width="12.42578125" customWidth="1"/>
    <col min="11528" max="11528" width="12.7109375" customWidth="1"/>
    <col min="11529" max="11529" width="0" hidden="1" customWidth="1"/>
    <col min="11530" max="11530" width="13.140625" customWidth="1"/>
    <col min="11779" max="11779" width="29.5703125" customWidth="1"/>
    <col min="11780" max="11780" width="12.7109375" customWidth="1"/>
    <col min="11781" max="11781" width="13.28515625" customWidth="1"/>
    <col min="11782" max="11782" width="12.7109375" customWidth="1"/>
    <col min="11783" max="11783" width="12.42578125" customWidth="1"/>
    <col min="11784" max="11784" width="12.7109375" customWidth="1"/>
    <col min="11785" max="11785" width="0" hidden="1" customWidth="1"/>
    <col min="11786" max="11786" width="13.140625" customWidth="1"/>
    <col min="12035" max="12035" width="29.5703125" customWidth="1"/>
    <col min="12036" max="12036" width="12.7109375" customWidth="1"/>
    <col min="12037" max="12037" width="13.28515625" customWidth="1"/>
    <col min="12038" max="12038" width="12.7109375" customWidth="1"/>
    <col min="12039" max="12039" width="12.42578125" customWidth="1"/>
    <col min="12040" max="12040" width="12.7109375" customWidth="1"/>
    <col min="12041" max="12041" width="0" hidden="1" customWidth="1"/>
    <col min="12042" max="12042" width="13.140625" customWidth="1"/>
    <col min="12291" max="12291" width="29.5703125" customWidth="1"/>
    <col min="12292" max="12292" width="12.7109375" customWidth="1"/>
    <col min="12293" max="12293" width="13.28515625" customWidth="1"/>
    <col min="12294" max="12294" width="12.7109375" customWidth="1"/>
    <col min="12295" max="12295" width="12.42578125" customWidth="1"/>
    <col min="12296" max="12296" width="12.7109375" customWidth="1"/>
    <col min="12297" max="12297" width="0" hidden="1" customWidth="1"/>
    <col min="12298" max="12298" width="13.140625" customWidth="1"/>
    <col min="12547" max="12547" width="29.5703125" customWidth="1"/>
    <col min="12548" max="12548" width="12.7109375" customWidth="1"/>
    <col min="12549" max="12549" width="13.28515625" customWidth="1"/>
    <col min="12550" max="12550" width="12.7109375" customWidth="1"/>
    <col min="12551" max="12551" width="12.42578125" customWidth="1"/>
    <col min="12552" max="12552" width="12.7109375" customWidth="1"/>
    <col min="12553" max="12553" width="0" hidden="1" customWidth="1"/>
    <col min="12554" max="12554" width="13.140625" customWidth="1"/>
    <col min="12803" max="12803" width="29.5703125" customWidth="1"/>
    <col min="12804" max="12804" width="12.7109375" customWidth="1"/>
    <col min="12805" max="12805" width="13.28515625" customWidth="1"/>
    <col min="12806" max="12806" width="12.7109375" customWidth="1"/>
    <col min="12807" max="12807" width="12.42578125" customWidth="1"/>
    <col min="12808" max="12808" width="12.7109375" customWidth="1"/>
    <col min="12809" max="12809" width="0" hidden="1" customWidth="1"/>
    <col min="12810" max="12810" width="13.140625" customWidth="1"/>
    <col min="13059" max="13059" width="29.5703125" customWidth="1"/>
    <col min="13060" max="13060" width="12.7109375" customWidth="1"/>
    <col min="13061" max="13061" width="13.28515625" customWidth="1"/>
    <col min="13062" max="13062" width="12.7109375" customWidth="1"/>
    <col min="13063" max="13063" width="12.42578125" customWidth="1"/>
    <col min="13064" max="13064" width="12.7109375" customWidth="1"/>
    <col min="13065" max="13065" width="0" hidden="1" customWidth="1"/>
    <col min="13066" max="13066" width="13.140625" customWidth="1"/>
    <col min="13315" max="13315" width="29.5703125" customWidth="1"/>
    <col min="13316" max="13316" width="12.7109375" customWidth="1"/>
    <col min="13317" max="13317" width="13.28515625" customWidth="1"/>
    <col min="13318" max="13318" width="12.7109375" customWidth="1"/>
    <col min="13319" max="13319" width="12.42578125" customWidth="1"/>
    <col min="13320" max="13320" width="12.7109375" customWidth="1"/>
    <col min="13321" max="13321" width="0" hidden="1" customWidth="1"/>
    <col min="13322" max="13322" width="13.140625" customWidth="1"/>
    <col min="13571" max="13571" width="29.5703125" customWidth="1"/>
    <col min="13572" max="13572" width="12.7109375" customWidth="1"/>
    <col min="13573" max="13573" width="13.28515625" customWidth="1"/>
    <col min="13574" max="13574" width="12.7109375" customWidth="1"/>
    <col min="13575" max="13575" width="12.42578125" customWidth="1"/>
    <col min="13576" max="13576" width="12.7109375" customWidth="1"/>
    <col min="13577" max="13577" width="0" hidden="1" customWidth="1"/>
    <col min="13578" max="13578" width="13.140625" customWidth="1"/>
    <col min="13827" max="13827" width="29.5703125" customWidth="1"/>
    <col min="13828" max="13828" width="12.7109375" customWidth="1"/>
    <col min="13829" max="13829" width="13.28515625" customWidth="1"/>
    <col min="13830" max="13830" width="12.7109375" customWidth="1"/>
    <col min="13831" max="13831" width="12.42578125" customWidth="1"/>
    <col min="13832" max="13832" width="12.7109375" customWidth="1"/>
    <col min="13833" max="13833" width="0" hidden="1" customWidth="1"/>
    <col min="13834" max="13834" width="13.140625" customWidth="1"/>
    <col min="14083" max="14083" width="29.5703125" customWidth="1"/>
    <col min="14084" max="14084" width="12.7109375" customWidth="1"/>
    <col min="14085" max="14085" width="13.28515625" customWidth="1"/>
    <col min="14086" max="14086" width="12.7109375" customWidth="1"/>
    <col min="14087" max="14087" width="12.42578125" customWidth="1"/>
    <col min="14088" max="14088" width="12.7109375" customWidth="1"/>
    <col min="14089" max="14089" width="0" hidden="1" customWidth="1"/>
    <col min="14090" max="14090" width="13.140625" customWidth="1"/>
    <col min="14339" max="14339" width="29.5703125" customWidth="1"/>
    <col min="14340" max="14340" width="12.7109375" customWidth="1"/>
    <col min="14341" max="14341" width="13.28515625" customWidth="1"/>
    <col min="14342" max="14342" width="12.7109375" customWidth="1"/>
    <col min="14343" max="14343" width="12.42578125" customWidth="1"/>
    <col min="14344" max="14344" width="12.7109375" customWidth="1"/>
    <col min="14345" max="14345" width="0" hidden="1" customWidth="1"/>
    <col min="14346" max="14346" width="13.140625" customWidth="1"/>
    <col min="14595" max="14595" width="29.5703125" customWidth="1"/>
    <col min="14596" max="14596" width="12.7109375" customWidth="1"/>
    <col min="14597" max="14597" width="13.28515625" customWidth="1"/>
    <col min="14598" max="14598" width="12.7109375" customWidth="1"/>
    <col min="14599" max="14599" width="12.42578125" customWidth="1"/>
    <col min="14600" max="14600" width="12.7109375" customWidth="1"/>
    <col min="14601" max="14601" width="0" hidden="1" customWidth="1"/>
    <col min="14602" max="14602" width="13.140625" customWidth="1"/>
    <col min="14851" max="14851" width="29.5703125" customWidth="1"/>
    <col min="14852" max="14852" width="12.7109375" customWidth="1"/>
    <col min="14853" max="14853" width="13.28515625" customWidth="1"/>
    <col min="14854" max="14854" width="12.7109375" customWidth="1"/>
    <col min="14855" max="14855" width="12.42578125" customWidth="1"/>
    <col min="14856" max="14856" width="12.7109375" customWidth="1"/>
    <col min="14857" max="14857" width="0" hidden="1" customWidth="1"/>
    <col min="14858" max="14858" width="13.140625" customWidth="1"/>
    <col min="15107" max="15107" width="29.5703125" customWidth="1"/>
    <col min="15108" max="15108" width="12.7109375" customWidth="1"/>
    <col min="15109" max="15109" width="13.28515625" customWidth="1"/>
    <col min="15110" max="15110" width="12.7109375" customWidth="1"/>
    <col min="15111" max="15111" width="12.42578125" customWidth="1"/>
    <col min="15112" max="15112" width="12.7109375" customWidth="1"/>
    <col min="15113" max="15113" width="0" hidden="1" customWidth="1"/>
    <col min="15114" max="15114" width="13.140625" customWidth="1"/>
    <col min="15363" max="15363" width="29.5703125" customWidth="1"/>
    <col min="15364" max="15364" width="12.7109375" customWidth="1"/>
    <col min="15365" max="15365" width="13.28515625" customWidth="1"/>
    <col min="15366" max="15366" width="12.7109375" customWidth="1"/>
    <col min="15367" max="15367" width="12.42578125" customWidth="1"/>
    <col min="15368" max="15368" width="12.7109375" customWidth="1"/>
    <col min="15369" max="15369" width="0" hidden="1" customWidth="1"/>
    <col min="15370" max="15370" width="13.140625" customWidth="1"/>
    <col min="15619" max="15619" width="29.5703125" customWidth="1"/>
    <col min="15620" max="15620" width="12.7109375" customWidth="1"/>
    <col min="15621" max="15621" width="13.28515625" customWidth="1"/>
    <col min="15622" max="15622" width="12.7109375" customWidth="1"/>
    <col min="15623" max="15623" width="12.42578125" customWidth="1"/>
    <col min="15624" max="15624" width="12.7109375" customWidth="1"/>
    <col min="15625" max="15625" width="0" hidden="1" customWidth="1"/>
    <col min="15626" max="15626" width="13.140625" customWidth="1"/>
    <col min="15875" max="15875" width="29.5703125" customWidth="1"/>
    <col min="15876" max="15876" width="12.7109375" customWidth="1"/>
    <col min="15877" max="15877" width="13.28515625" customWidth="1"/>
    <col min="15878" max="15878" width="12.7109375" customWidth="1"/>
    <col min="15879" max="15879" width="12.42578125" customWidth="1"/>
    <col min="15880" max="15880" width="12.7109375" customWidth="1"/>
    <col min="15881" max="15881" width="0" hidden="1" customWidth="1"/>
    <col min="15882" max="15882" width="13.140625" customWidth="1"/>
    <col min="16131" max="16131" width="29.5703125" customWidth="1"/>
    <col min="16132" max="16132" width="12.7109375" customWidth="1"/>
    <col min="16133" max="16133" width="13.28515625" customWidth="1"/>
    <col min="16134" max="16134" width="12.7109375" customWidth="1"/>
    <col min="16135" max="16135" width="12.42578125" customWidth="1"/>
    <col min="16136" max="16136" width="12.7109375" customWidth="1"/>
    <col min="16137" max="16137" width="0" hidden="1" customWidth="1"/>
    <col min="16138" max="16138" width="13.140625" customWidth="1"/>
  </cols>
  <sheetData>
    <row r="1" spans="1:16" ht="16.5" thickBot="1" x14ac:dyDescent="0.3">
      <c r="A1" s="1" t="s">
        <v>173</v>
      </c>
      <c r="B1" s="2"/>
      <c r="C1" s="2"/>
      <c r="D1" s="171"/>
      <c r="E1" s="172"/>
      <c r="F1" s="173"/>
      <c r="G1" s="173"/>
      <c r="H1" s="174"/>
      <c r="I1" s="175"/>
      <c r="J1" s="175"/>
      <c r="K1" s="174"/>
      <c r="L1" s="176"/>
      <c r="M1" s="176"/>
    </row>
    <row r="2" spans="1:16" ht="15.75" thickBot="1" x14ac:dyDescent="0.3">
      <c r="A2" s="5"/>
      <c r="B2" s="5"/>
      <c r="C2" s="6"/>
      <c r="D2" s="180" t="s">
        <v>0</v>
      </c>
      <c r="E2" s="181"/>
      <c r="F2" s="181"/>
      <c r="G2" s="181"/>
      <c r="H2" s="181"/>
      <c r="I2" s="181"/>
      <c r="J2" s="181"/>
      <c r="K2" s="181"/>
      <c r="L2" s="181"/>
      <c r="M2" s="182"/>
      <c r="N2" s="182"/>
      <c r="O2" s="182"/>
      <c r="P2" s="183"/>
    </row>
    <row r="3" spans="1:16" ht="16.5" thickTop="1" thickBot="1" x14ac:dyDescent="0.3">
      <c r="A3" s="7" t="s">
        <v>1</v>
      </c>
      <c r="B3" s="8" t="s">
        <v>2</v>
      </c>
      <c r="C3" s="9" t="s">
        <v>3</v>
      </c>
      <c r="D3" s="166">
        <v>2019</v>
      </c>
      <c r="E3" s="177" t="s">
        <v>4</v>
      </c>
      <c r="F3" s="177" t="s">
        <v>176</v>
      </c>
      <c r="G3" s="178" t="s">
        <v>5</v>
      </c>
      <c r="H3" s="178" t="s">
        <v>182</v>
      </c>
      <c r="I3" s="178" t="s">
        <v>6</v>
      </c>
      <c r="J3" s="178" t="s">
        <v>7</v>
      </c>
      <c r="K3" s="179" t="s">
        <v>8</v>
      </c>
      <c r="L3" s="178" t="s">
        <v>6</v>
      </c>
      <c r="M3" s="178" t="s">
        <v>7</v>
      </c>
      <c r="N3" s="178" t="s">
        <v>8</v>
      </c>
      <c r="O3" s="178" t="s">
        <v>258</v>
      </c>
      <c r="P3" s="178" t="s">
        <v>263</v>
      </c>
    </row>
    <row r="4" spans="1:16" ht="15.75" thickTop="1" x14ac:dyDescent="0.25">
      <c r="A4" s="13">
        <v>0</v>
      </c>
      <c r="B4" s="14">
        <v>1111</v>
      </c>
      <c r="C4" s="15" t="s">
        <v>9</v>
      </c>
      <c r="D4" s="16">
        <v>5800000</v>
      </c>
      <c r="E4" s="16">
        <v>5800000</v>
      </c>
      <c r="F4" s="16">
        <v>5800000</v>
      </c>
      <c r="G4" s="16">
        <v>5800000</v>
      </c>
      <c r="H4" s="16">
        <v>5800000</v>
      </c>
      <c r="I4" s="16"/>
      <c r="J4" s="16"/>
      <c r="K4" s="16"/>
      <c r="L4" s="16">
        <v>5800000</v>
      </c>
      <c r="M4" s="16">
        <v>5800000</v>
      </c>
      <c r="N4" s="16">
        <v>6500000</v>
      </c>
      <c r="O4" s="16">
        <v>6500000</v>
      </c>
      <c r="P4" s="17">
        <v>6777000</v>
      </c>
    </row>
    <row r="5" spans="1:16" x14ac:dyDescent="0.25">
      <c r="A5" s="18">
        <v>0</v>
      </c>
      <c r="B5" s="19">
        <v>1112</v>
      </c>
      <c r="C5" s="15" t="s">
        <v>10</v>
      </c>
      <c r="D5" s="16">
        <v>120000</v>
      </c>
      <c r="E5" s="16">
        <v>120000</v>
      </c>
      <c r="F5" s="16">
        <v>120000</v>
      </c>
      <c r="G5" s="16">
        <v>120000</v>
      </c>
      <c r="H5" s="16">
        <v>120000</v>
      </c>
      <c r="I5" s="16"/>
      <c r="J5" s="16"/>
      <c r="K5" s="16"/>
      <c r="L5" s="16">
        <v>120000</v>
      </c>
      <c r="M5" s="16">
        <v>120000</v>
      </c>
      <c r="N5" s="16">
        <v>160000</v>
      </c>
      <c r="O5" s="16">
        <v>160000</v>
      </c>
      <c r="P5" s="17">
        <v>186000</v>
      </c>
    </row>
    <row r="6" spans="1:16" x14ac:dyDescent="0.25">
      <c r="A6" s="13">
        <v>0</v>
      </c>
      <c r="B6" s="14">
        <v>1113</v>
      </c>
      <c r="C6" s="15" t="s">
        <v>11</v>
      </c>
      <c r="D6" s="16">
        <v>500000</v>
      </c>
      <c r="E6" s="16">
        <v>500000</v>
      </c>
      <c r="F6" s="16">
        <v>500000</v>
      </c>
      <c r="G6" s="16">
        <v>500000</v>
      </c>
      <c r="H6" s="16">
        <v>500000</v>
      </c>
      <c r="I6" s="16"/>
      <c r="J6" s="16"/>
      <c r="K6" s="16"/>
      <c r="L6" s="16">
        <v>500000</v>
      </c>
      <c r="M6" s="16">
        <v>500000</v>
      </c>
      <c r="N6" s="16">
        <v>600000</v>
      </c>
      <c r="O6" s="16">
        <v>600000</v>
      </c>
      <c r="P6" s="17">
        <v>626000</v>
      </c>
    </row>
    <row r="7" spans="1:16" x14ac:dyDescent="0.25">
      <c r="A7" s="13">
        <v>0</v>
      </c>
      <c r="B7" s="14">
        <v>1121</v>
      </c>
      <c r="C7" s="20" t="s">
        <v>12</v>
      </c>
      <c r="D7" s="16">
        <v>5100000</v>
      </c>
      <c r="E7" s="16">
        <v>5100000</v>
      </c>
      <c r="F7" s="16">
        <v>5100000</v>
      </c>
      <c r="G7" s="16">
        <v>5100000</v>
      </c>
      <c r="H7" s="16">
        <v>5100000</v>
      </c>
      <c r="I7" s="16"/>
      <c r="J7" s="16"/>
      <c r="K7" s="16"/>
      <c r="L7" s="16">
        <v>5100000</v>
      </c>
      <c r="M7" s="16">
        <v>5100000</v>
      </c>
      <c r="N7" s="16">
        <v>5500000</v>
      </c>
      <c r="O7" s="16">
        <v>5500000</v>
      </c>
      <c r="P7" s="17">
        <v>5823000</v>
      </c>
    </row>
    <row r="8" spans="1:16" x14ac:dyDescent="0.25">
      <c r="A8" s="13">
        <v>0</v>
      </c>
      <c r="B8" s="14">
        <v>1122</v>
      </c>
      <c r="C8" s="20" t="s">
        <v>13</v>
      </c>
      <c r="D8" s="16">
        <v>300000</v>
      </c>
      <c r="E8" s="16">
        <v>300000</v>
      </c>
      <c r="F8" s="16">
        <v>329080</v>
      </c>
      <c r="G8" s="16">
        <v>329080</v>
      </c>
      <c r="H8" s="16">
        <v>329080</v>
      </c>
      <c r="I8" s="16"/>
      <c r="J8" s="16"/>
      <c r="K8" s="16"/>
      <c r="L8" s="16">
        <v>329080</v>
      </c>
      <c r="M8" s="16">
        <v>329080</v>
      </c>
      <c r="N8" s="16">
        <v>329080</v>
      </c>
      <c r="O8" s="16">
        <v>329080</v>
      </c>
      <c r="P8" s="16">
        <v>329080</v>
      </c>
    </row>
    <row r="9" spans="1:16" x14ac:dyDescent="0.25">
      <c r="A9" s="13">
        <v>0</v>
      </c>
      <c r="B9" s="21">
        <v>1211</v>
      </c>
      <c r="C9" s="15" t="s">
        <v>14</v>
      </c>
      <c r="D9" s="16">
        <v>12000000</v>
      </c>
      <c r="E9" s="16">
        <v>12000000</v>
      </c>
      <c r="F9" s="16">
        <v>12000000</v>
      </c>
      <c r="G9" s="16">
        <v>12000000</v>
      </c>
      <c r="H9" s="16">
        <v>12000000</v>
      </c>
      <c r="I9" s="16"/>
      <c r="J9" s="16"/>
      <c r="K9" s="16"/>
      <c r="L9" s="16">
        <v>12000000</v>
      </c>
      <c r="M9" s="16">
        <v>12000000</v>
      </c>
      <c r="N9" s="16">
        <v>12800000</v>
      </c>
      <c r="O9" s="16">
        <v>12800000</v>
      </c>
      <c r="P9" s="17">
        <v>13104000</v>
      </c>
    </row>
    <row r="10" spans="1:16" x14ac:dyDescent="0.25">
      <c r="A10" s="13">
        <v>0</v>
      </c>
      <c r="B10" s="21">
        <v>1334</v>
      </c>
      <c r="C10" s="15" t="s">
        <v>15</v>
      </c>
      <c r="D10" s="16">
        <v>10000</v>
      </c>
      <c r="E10" s="16">
        <v>10000</v>
      </c>
      <c r="F10" s="16">
        <v>10000</v>
      </c>
      <c r="G10" s="16">
        <v>10000</v>
      </c>
      <c r="H10" s="16">
        <v>10000</v>
      </c>
      <c r="I10" s="16"/>
      <c r="J10" s="16"/>
      <c r="K10" s="16"/>
      <c r="L10" s="16">
        <v>10000</v>
      </c>
      <c r="M10" s="16">
        <v>10000</v>
      </c>
      <c r="N10" s="16">
        <v>10000</v>
      </c>
      <c r="O10" s="16">
        <v>10000</v>
      </c>
      <c r="P10" s="16">
        <v>10000</v>
      </c>
    </row>
    <row r="11" spans="1:16" x14ac:dyDescent="0.25">
      <c r="A11" s="13">
        <v>0</v>
      </c>
      <c r="B11" s="14">
        <v>1340</v>
      </c>
      <c r="C11" s="15" t="s">
        <v>16</v>
      </c>
      <c r="D11" s="16">
        <v>1260000</v>
      </c>
      <c r="E11" s="16">
        <v>1260000</v>
      </c>
      <c r="F11" s="16">
        <v>1260000</v>
      </c>
      <c r="G11" s="16">
        <v>1260000</v>
      </c>
      <c r="H11" s="16">
        <v>1260000</v>
      </c>
      <c r="I11" s="16"/>
      <c r="J11" s="16"/>
      <c r="K11" s="16"/>
      <c r="L11" s="16">
        <v>1260000</v>
      </c>
      <c r="M11" s="16">
        <v>1260000</v>
      </c>
      <c r="N11" s="16">
        <v>1260000</v>
      </c>
      <c r="O11" s="16">
        <v>1260000</v>
      </c>
      <c r="P11" s="16">
        <v>1260000</v>
      </c>
    </row>
    <row r="12" spans="1:16" x14ac:dyDescent="0.25">
      <c r="A12" s="13">
        <v>0</v>
      </c>
      <c r="B12" s="14">
        <v>1341</v>
      </c>
      <c r="C12" s="15" t="s">
        <v>17</v>
      </c>
      <c r="D12" s="16">
        <v>40000</v>
      </c>
      <c r="E12" s="16">
        <v>40000</v>
      </c>
      <c r="F12" s="16">
        <v>40000</v>
      </c>
      <c r="G12" s="16">
        <v>40000</v>
      </c>
      <c r="H12" s="16">
        <v>40000</v>
      </c>
      <c r="I12" s="16"/>
      <c r="J12" s="16"/>
      <c r="K12" s="16"/>
      <c r="L12" s="16">
        <v>40000</v>
      </c>
      <c r="M12" s="16">
        <v>40000</v>
      </c>
      <c r="N12" s="16">
        <v>40000</v>
      </c>
      <c r="O12" s="16">
        <v>48000</v>
      </c>
      <c r="P12" s="16">
        <v>48000</v>
      </c>
    </row>
    <row r="13" spans="1:16" x14ac:dyDescent="0.25">
      <c r="A13" s="13">
        <v>0</v>
      </c>
      <c r="B13" s="14">
        <v>1343</v>
      </c>
      <c r="C13" s="15" t="s">
        <v>18</v>
      </c>
      <c r="D13" s="16">
        <v>5000</v>
      </c>
      <c r="E13" s="16">
        <v>5000</v>
      </c>
      <c r="F13" s="16">
        <v>5000</v>
      </c>
      <c r="G13" s="16">
        <v>5000</v>
      </c>
      <c r="H13" s="16">
        <v>5000</v>
      </c>
      <c r="I13" s="16"/>
      <c r="J13" s="16"/>
      <c r="K13" s="16"/>
      <c r="L13" s="16">
        <v>5000</v>
      </c>
      <c r="M13" s="16">
        <v>5000</v>
      </c>
      <c r="N13" s="16">
        <v>5000</v>
      </c>
      <c r="O13" s="16">
        <v>5000</v>
      </c>
      <c r="P13" s="16">
        <v>5000</v>
      </c>
    </row>
    <row r="14" spans="1:16" x14ac:dyDescent="0.25">
      <c r="A14" s="13">
        <v>0</v>
      </c>
      <c r="B14" s="14">
        <v>1345</v>
      </c>
      <c r="C14" s="15" t="s">
        <v>19</v>
      </c>
      <c r="D14" s="16">
        <v>60000</v>
      </c>
      <c r="E14" s="16">
        <v>60000</v>
      </c>
      <c r="F14" s="16">
        <v>60000</v>
      </c>
      <c r="G14" s="16">
        <v>60000</v>
      </c>
      <c r="H14" s="16">
        <v>63000</v>
      </c>
      <c r="I14" s="16"/>
      <c r="J14" s="16"/>
      <c r="K14" s="16"/>
      <c r="L14" s="16">
        <v>63000</v>
      </c>
      <c r="M14" s="16">
        <v>63000</v>
      </c>
      <c r="N14" s="16">
        <v>63000</v>
      </c>
      <c r="O14" s="16">
        <v>63000</v>
      </c>
      <c r="P14" s="16">
        <v>63000</v>
      </c>
    </row>
    <row r="15" spans="1:16" x14ac:dyDescent="0.25">
      <c r="A15" s="13"/>
      <c r="B15" s="14">
        <v>1381</v>
      </c>
      <c r="C15" s="15" t="s">
        <v>20</v>
      </c>
      <c r="D15" s="16">
        <v>140000</v>
      </c>
      <c r="E15" s="16">
        <v>140000</v>
      </c>
      <c r="F15" s="16">
        <v>140000</v>
      </c>
      <c r="G15" s="16">
        <v>140000</v>
      </c>
      <c r="H15" s="16">
        <v>134000</v>
      </c>
      <c r="I15" s="16"/>
      <c r="J15" s="16"/>
      <c r="K15" s="16"/>
      <c r="L15" s="16">
        <v>134000</v>
      </c>
      <c r="M15" s="16">
        <v>134000</v>
      </c>
      <c r="N15" s="16">
        <v>134000</v>
      </c>
      <c r="O15" s="16">
        <v>160000</v>
      </c>
      <c r="P15" s="16">
        <v>160000</v>
      </c>
    </row>
    <row r="16" spans="1:16" x14ac:dyDescent="0.25">
      <c r="A16" s="13">
        <v>0</v>
      </c>
      <c r="B16" s="14">
        <v>1382</v>
      </c>
      <c r="C16" s="15" t="s">
        <v>167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/>
      <c r="J16" s="16"/>
      <c r="K16" s="16"/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1:16" x14ac:dyDescent="0.25">
      <c r="A17" s="13">
        <v>0</v>
      </c>
      <c r="B17" s="14">
        <v>1383</v>
      </c>
      <c r="C17" s="15" t="s">
        <v>21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/>
      <c r="J17" s="16"/>
      <c r="K17" s="16"/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1:16" x14ac:dyDescent="0.25">
      <c r="A18" s="13">
        <v>0</v>
      </c>
      <c r="B18" s="14">
        <v>1356</v>
      </c>
      <c r="C18" s="15" t="s">
        <v>22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/>
      <c r="J18" s="16"/>
      <c r="K18" s="16"/>
      <c r="L18" s="16">
        <v>0</v>
      </c>
      <c r="M18" s="16">
        <v>0</v>
      </c>
      <c r="N18" s="16">
        <v>0</v>
      </c>
      <c r="O18" s="16">
        <v>0</v>
      </c>
      <c r="P18" s="16">
        <v>0</v>
      </c>
    </row>
    <row r="19" spans="1:16" x14ac:dyDescent="0.25">
      <c r="A19" s="13">
        <v>0</v>
      </c>
      <c r="B19" s="14">
        <v>1361</v>
      </c>
      <c r="C19" s="15" t="s">
        <v>23</v>
      </c>
      <c r="D19" s="16">
        <v>40000</v>
      </c>
      <c r="E19" s="16">
        <v>40000</v>
      </c>
      <c r="F19" s="16">
        <v>40000</v>
      </c>
      <c r="G19" s="16">
        <v>40000</v>
      </c>
      <c r="H19" s="16">
        <v>40000</v>
      </c>
      <c r="I19" s="16"/>
      <c r="J19" s="16"/>
      <c r="K19" s="16"/>
      <c r="L19" s="16">
        <v>40000</v>
      </c>
      <c r="M19" s="16">
        <v>40000</v>
      </c>
      <c r="N19" s="16">
        <v>40000</v>
      </c>
      <c r="O19" s="16">
        <v>40000</v>
      </c>
      <c r="P19" s="16">
        <v>40000</v>
      </c>
    </row>
    <row r="20" spans="1:16" x14ac:dyDescent="0.25">
      <c r="A20" s="13">
        <v>0</v>
      </c>
      <c r="B20" s="14">
        <v>1511</v>
      </c>
      <c r="C20" s="15" t="s">
        <v>24</v>
      </c>
      <c r="D20" s="16">
        <v>2600000</v>
      </c>
      <c r="E20" s="16">
        <v>2600000</v>
      </c>
      <c r="F20" s="16">
        <v>2600000</v>
      </c>
      <c r="G20" s="16">
        <v>2600000</v>
      </c>
      <c r="H20" s="16">
        <v>2600000</v>
      </c>
      <c r="I20" s="16"/>
      <c r="J20" s="16"/>
      <c r="K20" s="16"/>
      <c r="L20" s="16">
        <v>2600000</v>
      </c>
      <c r="M20" s="16">
        <v>2600000</v>
      </c>
      <c r="N20" s="16">
        <v>2600000</v>
      </c>
      <c r="O20" s="16">
        <v>2600000</v>
      </c>
      <c r="P20" s="17">
        <v>2432000</v>
      </c>
    </row>
    <row r="21" spans="1:16" x14ac:dyDescent="0.25">
      <c r="A21" s="13"/>
      <c r="B21" s="14">
        <v>4111</v>
      </c>
      <c r="C21" s="15" t="s">
        <v>25</v>
      </c>
      <c r="D21" s="16">
        <v>0</v>
      </c>
      <c r="E21" s="16">
        <v>0</v>
      </c>
      <c r="F21" s="16">
        <v>0</v>
      </c>
      <c r="G21" s="16">
        <v>0</v>
      </c>
      <c r="H21" s="16">
        <v>58000</v>
      </c>
      <c r="I21" s="16"/>
      <c r="J21" s="16"/>
      <c r="K21" s="16"/>
      <c r="L21" s="16">
        <v>58000</v>
      </c>
      <c r="M21" s="16">
        <v>58000</v>
      </c>
      <c r="N21" s="16">
        <v>58000</v>
      </c>
      <c r="O21" s="16">
        <v>58000</v>
      </c>
      <c r="P21" s="17">
        <v>32276</v>
      </c>
    </row>
    <row r="22" spans="1:16" x14ac:dyDescent="0.25">
      <c r="A22" s="13">
        <v>0</v>
      </c>
      <c r="B22" s="14">
        <v>4112</v>
      </c>
      <c r="C22" s="15" t="s">
        <v>26</v>
      </c>
      <c r="D22" s="16">
        <v>550000</v>
      </c>
      <c r="E22" s="16">
        <v>570300</v>
      </c>
      <c r="F22" s="16">
        <v>570300</v>
      </c>
      <c r="G22" s="16">
        <v>570300</v>
      </c>
      <c r="H22" s="16">
        <v>570300</v>
      </c>
      <c r="I22" s="16"/>
      <c r="J22" s="16"/>
      <c r="K22" s="16"/>
      <c r="L22" s="16">
        <v>570300</v>
      </c>
      <c r="M22" s="16">
        <v>570300</v>
      </c>
      <c r="N22" s="16">
        <v>570300</v>
      </c>
      <c r="O22" s="16">
        <v>570300</v>
      </c>
      <c r="P22" s="16">
        <v>570300</v>
      </c>
    </row>
    <row r="23" spans="1:16" x14ac:dyDescent="0.25">
      <c r="A23" s="13"/>
      <c r="B23" s="14">
        <v>4116</v>
      </c>
      <c r="C23" s="15" t="s">
        <v>27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/>
      <c r="J23" s="16"/>
      <c r="K23" s="16"/>
      <c r="L23" s="16">
        <v>0</v>
      </c>
      <c r="M23" s="16">
        <v>0</v>
      </c>
      <c r="N23" s="16">
        <v>0</v>
      </c>
      <c r="O23" s="16">
        <v>0</v>
      </c>
      <c r="P23" s="16">
        <v>0</v>
      </c>
    </row>
    <row r="24" spans="1:16" x14ac:dyDescent="0.25">
      <c r="A24" s="13"/>
      <c r="B24" s="14">
        <v>4116</v>
      </c>
      <c r="C24" s="15" t="s">
        <v>28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/>
      <c r="J24" s="16"/>
      <c r="K24" s="16"/>
      <c r="L24" s="16">
        <v>0</v>
      </c>
      <c r="M24" s="16">
        <v>0</v>
      </c>
      <c r="N24" s="16">
        <v>0</v>
      </c>
      <c r="O24" s="16">
        <v>0</v>
      </c>
      <c r="P24" s="16">
        <v>0</v>
      </c>
    </row>
    <row r="25" spans="1:16" x14ac:dyDescent="0.25">
      <c r="A25" s="13"/>
      <c r="B25" s="14">
        <v>4121</v>
      </c>
      <c r="C25" s="15" t="s">
        <v>29</v>
      </c>
      <c r="D25" s="16">
        <v>0</v>
      </c>
      <c r="E25" s="16">
        <v>0</v>
      </c>
      <c r="F25" s="16">
        <v>0</v>
      </c>
      <c r="G25" s="16">
        <v>0</v>
      </c>
      <c r="H25" s="16">
        <v>56000</v>
      </c>
      <c r="I25" s="16"/>
      <c r="J25" s="16"/>
      <c r="K25" s="16"/>
      <c r="L25" s="16">
        <v>56000</v>
      </c>
      <c r="M25" s="16">
        <v>56000</v>
      </c>
      <c r="N25" s="16">
        <v>56000</v>
      </c>
      <c r="O25" s="16">
        <v>33000</v>
      </c>
      <c r="P25" s="16">
        <v>33000</v>
      </c>
    </row>
    <row r="26" spans="1:16" x14ac:dyDescent="0.25">
      <c r="A26" s="13"/>
      <c r="B26" s="14">
        <v>4129</v>
      </c>
      <c r="C26" s="15" t="s">
        <v>30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/>
      <c r="J26" s="16"/>
      <c r="K26" s="16"/>
      <c r="L26" s="16">
        <v>47107</v>
      </c>
      <c r="M26" s="16">
        <v>47107</v>
      </c>
      <c r="N26" s="16">
        <v>47107</v>
      </c>
      <c r="O26" s="16">
        <v>47107</v>
      </c>
      <c r="P26" s="16">
        <v>47107</v>
      </c>
    </row>
    <row r="27" spans="1:16" x14ac:dyDescent="0.25">
      <c r="A27" s="13"/>
      <c r="B27" s="14">
        <v>4122</v>
      </c>
      <c r="C27" s="15" t="s">
        <v>31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22"/>
      <c r="J27" s="22"/>
      <c r="K27" s="22"/>
      <c r="L27" s="16">
        <v>0</v>
      </c>
      <c r="M27" s="16">
        <v>20000</v>
      </c>
      <c r="N27" s="16">
        <v>20000</v>
      </c>
      <c r="O27" s="16">
        <v>20000</v>
      </c>
      <c r="P27" s="16">
        <v>20000</v>
      </c>
    </row>
    <row r="28" spans="1:16" x14ac:dyDescent="0.25">
      <c r="A28" s="13"/>
      <c r="B28" s="14">
        <v>4211</v>
      </c>
      <c r="C28" s="15" t="s">
        <v>187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/>
      <c r="J28" s="16"/>
      <c r="K28" s="16"/>
      <c r="L28" s="16">
        <v>5144341</v>
      </c>
      <c r="M28" s="16">
        <v>5144341</v>
      </c>
      <c r="N28" s="16">
        <v>5144341</v>
      </c>
      <c r="O28" s="16">
        <v>5144341</v>
      </c>
      <c r="P28" s="16">
        <v>5144341</v>
      </c>
    </row>
    <row r="29" spans="1:16" x14ac:dyDescent="0.25">
      <c r="A29" s="13"/>
      <c r="B29" s="14">
        <v>4216</v>
      </c>
      <c r="C29" s="15" t="s">
        <v>184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/>
      <c r="J29" s="16"/>
      <c r="K29" s="16"/>
      <c r="L29" s="16">
        <v>612000</v>
      </c>
      <c r="M29" s="16">
        <v>612000</v>
      </c>
      <c r="N29" s="16">
        <v>612000</v>
      </c>
      <c r="O29" s="16">
        <v>612000</v>
      </c>
      <c r="P29" s="16">
        <v>612000</v>
      </c>
    </row>
    <row r="30" spans="1:16" x14ac:dyDescent="0.25">
      <c r="A30" s="13"/>
      <c r="B30" s="14">
        <v>4216</v>
      </c>
      <c r="C30" s="15" t="s">
        <v>159</v>
      </c>
      <c r="D30" s="16">
        <v>812314</v>
      </c>
      <c r="E30" s="16">
        <v>812314</v>
      </c>
      <c r="F30" s="16">
        <v>812314</v>
      </c>
      <c r="G30" s="16">
        <v>812314</v>
      </c>
      <c r="H30" s="16">
        <v>516000</v>
      </c>
      <c r="I30" s="16"/>
      <c r="J30" s="16"/>
      <c r="K30" s="16"/>
      <c r="L30" s="16">
        <v>516000</v>
      </c>
      <c r="M30" s="16">
        <v>516000</v>
      </c>
      <c r="N30" s="16">
        <v>516000</v>
      </c>
      <c r="O30" s="16">
        <v>516000</v>
      </c>
      <c r="P30" s="16">
        <v>516000</v>
      </c>
    </row>
    <row r="31" spans="1:16" x14ac:dyDescent="0.25">
      <c r="A31" s="13"/>
      <c r="B31" s="14">
        <v>4222</v>
      </c>
      <c r="C31" s="15" t="s">
        <v>32</v>
      </c>
      <c r="D31" s="16">
        <v>2000000</v>
      </c>
      <c r="E31" s="16">
        <v>2000000</v>
      </c>
      <c r="F31" s="16">
        <v>2000000</v>
      </c>
      <c r="G31" s="16">
        <v>2000000</v>
      </c>
      <c r="H31" s="16">
        <v>2000000</v>
      </c>
      <c r="I31" s="16"/>
      <c r="J31" s="16"/>
      <c r="K31" s="16"/>
      <c r="L31" s="16">
        <v>2000000</v>
      </c>
      <c r="M31" s="16">
        <v>2000000</v>
      </c>
      <c r="N31" s="16">
        <v>1798869.65</v>
      </c>
      <c r="O31" s="16">
        <v>1798869</v>
      </c>
      <c r="P31" s="16">
        <v>1798869</v>
      </c>
    </row>
    <row r="32" spans="1:16" x14ac:dyDescent="0.25">
      <c r="A32" s="13">
        <v>1012</v>
      </c>
      <c r="B32" s="14">
        <v>2119</v>
      </c>
      <c r="C32" s="15" t="s">
        <v>33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/>
      <c r="J32" s="16"/>
      <c r="K32" s="16"/>
      <c r="L32" s="16">
        <v>2000</v>
      </c>
      <c r="M32" s="16">
        <v>2000</v>
      </c>
      <c r="N32" s="16">
        <v>2000</v>
      </c>
      <c r="O32" s="16">
        <v>35000</v>
      </c>
      <c r="P32" s="17">
        <v>52000</v>
      </c>
    </row>
    <row r="33" spans="1:16" x14ac:dyDescent="0.25">
      <c r="A33" s="13">
        <v>1012</v>
      </c>
      <c r="B33" s="14">
        <v>2131</v>
      </c>
      <c r="C33" s="15" t="s">
        <v>34</v>
      </c>
      <c r="D33" s="23">
        <v>90000</v>
      </c>
      <c r="E33" s="23">
        <v>90000</v>
      </c>
      <c r="F33" s="23">
        <v>90000</v>
      </c>
      <c r="G33" s="23">
        <v>90000</v>
      </c>
      <c r="H33" s="23">
        <v>90000</v>
      </c>
      <c r="I33" s="23"/>
      <c r="J33" s="23"/>
      <c r="K33" s="23"/>
      <c r="L33" s="23">
        <v>90000</v>
      </c>
      <c r="M33" s="23">
        <v>90000</v>
      </c>
      <c r="N33" s="23">
        <v>90000</v>
      </c>
      <c r="O33" s="23">
        <v>90000</v>
      </c>
      <c r="P33" s="164">
        <v>81000</v>
      </c>
    </row>
    <row r="34" spans="1:16" x14ac:dyDescent="0.25">
      <c r="A34" s="13">
        <v>1012</v>
      </c>
      <c r="B34" s="14">
        <v>3111</v>
      </c>
      <c r="C34" s="15" t="s">
        <v>35</v>
      </c>
      <c r="D34" s="23">
        <v>100000</v>
      </c>
      <c r="E34" s="23">
        <v>100000</v>
      </c>
      <c r="F34" s="23">
        <v>100000</v>
      </c>
      <c r="G34" s="23">
        <v>100000</v>
      </c>
      <c r="H34" s="23">
        <v>100000</v>
      </c>
      <c r="I34" s="23"/>
      <c r="J34" s="23"/>
      <c r="K34" s="23"/>
      <c r="L34" s="23">
        <v>100000</v>
      </c>
      <c r="M34" s="23">
        <v>100000</v>
      </c>
      <c r="N34" s="23">
        <v>100000</v>
      </c>
      <c r="O34" s="23">
        <v>100000</v>
      </c>
      <c r="P34" s="164">
        <v>2000</v>
      </c>
    </row>
    <row r="35" spans="1:16" x14ac:dyDescent="0.25">
      <c r="A35" s="24">
        <v>1012</v>
      </c>
      <c r="B35" s="25"/>
      <c r="C35" s="26" t="s">
        <v>36</v>
      </c>
      <c r="D35" s="27">
        <f>SUM(D33:D34)</f>
        <v>190000</v>
      </c>
      <c r="E35" s="27">
        <f>SUM(E33:E34)</f>
        <v>190000</v>
      </c>
      <c r="F35" s="27">
        <f>SUM(F33:F34)</f>
        <v>190000</v>
      </c>
      <c r="G35" s="27">
        <f>SUM(G33:G34)</f>
        <v>190000</v>
      </c>
      <c r="H35" s="27">
        <f>SUM(H33:H34)</f>
        <v>190000</v>
      </c>
      <c r="I35" s="27"/>
      <c r="J35" s="27"/>
      <c r="K35" s="27"/>
      <c r="L35" s="27">
        <f>SUM(L32:L34)</f>
        <v>192000</v>
      </c>
      <c r="M35" s="27">
        <f>SUM(M32:M34)</f>
        <v>192000</v>
      </c>
      <c r="N35" s="27">
        <f>SUM(N32:N34)</f>
        <v>192000</v>
      </c>
      <c r="O35" s="27">
        <f>SUM(O32:O34)</f>
        <v>225000</v>
      </c>
      <c r="P35" s="27">
        <f>SUM(P32:P34)</f>
        <v>135000</v>
      </c>
    </row>
    <row r="36" spans="1:16" x14ac:dyDescent="0.25">
      <c r="A36" s="13">
        <v>2310</v>
      </c>
      <c r="B36" s="14">
        <v>2111</v>
      </c>
      <c r="C36" s="28" t="s">
        <v>37</v>
      </c>
      <c r="D36" s="23">
        <v>40000</v>
      </c>
      <c r="E36" s="23">
        <v>40000</v>
      </c>
      <c r="F36" s="23">
        <v>40000</v>
      </c>
      <c r="G36" s="23">
        <v>40000</v>
      </c>
      <c r="H36" s="23">
        <v>40000</v>
      </c>
      <c r="I36" s="23"/>
      <c r="J36" s="23"/>
      <c r="K36" s="23"/>
      <c r="L36" s="23">
        <v>40000</v>
      </c>
      <c r="M36" s="23">
        <v>40000</v>
      </c>
      <c r="N36" s="23">
        <v>40000</v>
      </c>
      <c r="O36" s="23">
        <v>40000</v>
      </c>
      <c r="P36" s="164">
        <v>21000</v>
      </c>
    </row>
    <row r="37" spans="1:16" x14ac:dyDescent="0.25">
      <c r="A37" s="24">
        <v>2310</v>
      </c>
      <c r="B37" s="25"/>
      <c r="C37" s="26" t="s">
        <v>38</v>
      </c>
      <c r="D37" s="27">
        <f>SUM(D36)</f>
        <v>40000</v>
      </c>
      <c r="E37" s="27">
        <f>SUM(E36)</f>
        <v>40000</v>
      </c>
      <c r="F37" s="27">
        <f>SUM(F36)</f>
        <v>40000</v>
      </c>
      <c r="G37" s="27">
        <f>SUM(G36)</f>
        <v>40000</v>
      </c>
      <c r="H37" s="27">
        <f>SUM(H36)</f>
        <v>40000</v>
      </c>
      <c r="I37" s="27"/>
      <c r="J37" s="27"/>
      <c r="K37" s="27"/>
      <c r="L37" s="27">
        <f>SUM(L36)</f>
        <v>40000</v>
      </c>
      <c r="M37" s="27">
        <f>SUM(M36)</f>
        <v>40000</v>
      </c>
      <c r="N37" s="27">
        <f>SUM(N36)</f>
        <v>40000</v>
      </c>
      <c r="O37" s="27">
        <f>SUM(O36)</f>
        <v>40000</v>
      </c>
      <c r="P37" s="27">
        <f>SUM(P36)</f>
        <v>21000</v>
      </c>
    </row>
    <row r="38" spans="1:16" s="33" customFormat="1" x14ac:dyDescent="0.25">
      <c r="A38" s="29">
        <v>2321</v>
      </c>
      <c r="B38" s="30">
        <v>2111</v>
      </c>
      <c r="C38" s="31" t="s">
        <v>39</v>
      </c>
      <c r="D38" s="32">
        <v>0</v>
      </c>
      <c r="E38" s="32">
        <v>0</v>
      </c>
      <c r="F38" s="32">
        <v>500</v>
      </c>
      <c r="G38" s="32">
        <v>500</v>
      </c>
      <c r="H38" s="32">
        <v>2500</v>
      </c>
      <c r="I38" s="32"/>
      <c r="J38" s="32"/>
      <c r="K38" s="32"/>
      <c r="L38" s="32">
        <v>2500</v>
      </c>
      <c r="M38" s="32">
        <v>2500</v>
      </c>
      <c r="N38" s="32">
        <v>2500</v>
      </c>
      <c r="O38" s="32">
        <v>2500</v>
      </c>
      <c r="P38" s="32">
        <v>2500</v>
      </c>
    </row>
    <row r="39" spans="1:16" x14ac:dyDescent="0.25">
      <c r="A39" s="34">
        <v>2321</v>
      </c>
      <c r="B39" s="35">
        <v>2139</v>
      </c>
      <c r="C39" s="28" t="s">
        <v>40</v>
      </c>
      <c r="D39" s="36">
        <v>1000</v>
      </c>
      <c r="E39" s="36">
        <v>1000</v>
      </c>
      <c r="F39" s="36">
        <v>1000</v>
      </c>
      <c r="G39" s="36">
        <v>1000</v>
      </c>
      <c r="H39" s="36">
        <v>1000</v>
      </c>
      <c r="I39" s="36"/>
      <c r="J39" s="36"/>
      <c r="K39" s="36"/>
      <c r="L39" s="36">
        <v>1000</v>
      </c>
      <c r="M39" s="36">
        <v>1000</v>
      </c>
      <c r="N39" s="36">
        <v>1000</v>
      </c>
      <c r="O39" s="36">
        <v>1000</v>
      </c>
      <c r="P39" s="36">
        <v>1000</v>
      </c>
    </row>
    <row r="40" spans="1:16" x14ac:dyDescent="0.25">
      <c r="A40" s="34">
        <v>2321</v>
      </c>
      <c r="B40" s="35">
        <v>3122</v>
      </c>
      <c r="C40" s="28" t="s">
        <v>41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/>
      <c r="J40" s="36"/>
      <c r="K40" s="36"/>
      <c r="L40" s="36">
        <v>0</v>
      </c>
      <c r="M40" s="36">
        <v>2000</v>
      </c>
      <c r="N40" s="36">
        <v>2000</v>
      </c>
      <c r="O40" s="36">
        <v>2000</v>
      </c>
      <c r="P40" s="36">
        <v>2000</v>
      </c>
    </row>
    <row r="41" spans="1:16" x14ac:dyDescent="0.25">
      <c r="A41" s="37">
        <v>2321</v>
      </c>
      <c r="B41" s="25"/>
      <c r="C41" s="26" t="s">
        <v>42</v>
      </c>
      <c r="D41" s="27">
        <f>SUM(D38:D40)</f>
        <v>1000</v>
      </c>
      <c r="E41" s="27">
        <f>SUM(E38:E40)</f>
        <v>1000</v>
      </c>
      <c r="F41" s="27">
        <f>SUM(F38:F40)</f>
        <v>1500</v>
      </c>
      <c r="G41" s="27">
        <f>SUM(G38:G40)</f>
        <v>1500</v>
      </c>
      <c r="H41" s="27">
        <f>SUM(H38:H40)</f>
        <v>3500</v>
      </c>
      <c r="I41" s="27"/>
      <c r="J41" s="27"/>
      <c r="K41" s="27"/>
      <c r="L41" s="27">
        <f>SUM(L38:L40)</f>
        <v>3500</v>
      </c>
      <c r="M41" s="27">
        <f>SUM(M38:M40)</f>
        <v>5500</v>
      </c>
      <c r="N41" s="27">
        <f>SUM(N38:N40)</f>
        <v>5500</v>
      </c>
      <c r="O41" s="27">
        <f>SUM(O38:O40)</f>
        <v>5500</v>
      </c>
      <c r="P41" s="27">
        <f>SUM(P38:P40)</f>
        <v>5500</v>
      </c>
    </row>
    <row r="42" spans="1:16" s="38" customFormat="1" x14ac:dyDescent="0.25">
      <c r="A42" s="13">
        <v>3314</v>
      </c>
      <c r="B42" s="35">
        <v>2111</v>
      </c>
      <c r="C42" s="28" t="s">
        <v>43</v>
      </c>
      <c r="D42" s="36">
        <v>6000</v>
      </c>
      <c r="E42" s="36">
        <v>6000</v>
      </c>
      <c r="F42" s="36">
        <v>6000</v>
      </c>
      <c r="G42" s="36">
        <v>6000</v>
      </c>
      <c r="H42" s="36">
        <v>6000</v>
      </c>
      <c r="I42" s="36"/>
      <c r="J42" s="36"/>
      <c r="K42" s="36"/>
      <c r="L42" s="36">
        <v>6000</v>
      </c>
      <c r="M42" s="36">
        <v>6000</v>
      </c>
      <c r="N42" s="36">
        <v>6000</v>
      </c>
      <c r="O42" s="36">
        <v>6000</v>
      </c>
      <c r="P42" s="36">
        <v>6000</v>
      </c>
    </row>
    <row r="43" spans="1:16" x14ac:dyDescent="0.25">
      <c r="A43" s="24">
        <v>3314</v>
      </c>
      <c r="B43" s="25"/>
      <c r="C43" s="26" t="s">
        <v>44</v>
      </c>
      <c r="D43" s="27">
        <f>SUM(D42)</f>
        <v>6000</v>
      </c>
      <c r="E43" s="27">
        <f>SUM(E42)</f>
        <v>6000</v>
      </c>
      <c r="F43" s="27">
        <f>SUM(F42)</f>
        <v>6000</v>
      </c>
      <c r="G43" s="27">
        <f>SUM(G42)</f>
        <v>6000</v>
      </c>
      <c r="H43" s="27">
        <f>SUM(H42)</f>
        <v>6000</v>
      </c>
      <c r="I43" s="27"/>
      <c r="J43" s="27"/>
      <c r="K43" s="27"/>
      <c r="L43" s="27">
        <f>SUM(L42)</f>
        <v>6000</v>
      </c>
      <c r="M43" s="27">
        <f>SUM(M42)</f>
        <v>6000</v>
      </c>
      <c r="N43" s="27">
        <f>SUM(N42)</f>
        <v>6000</v>
      </c>
      <c r="O43" s="27">
        <f>SUM(O42)</f>
        <v>6000</v>
      </c>
      <c r="P43" s="27">
        <f>SUM(P42)</f>
        <v>6000</v>
      </c>
    </row>
    <row r="44" spans="1:16" x14ac:dyDescent="0.25">
      <c r="A44" s="13">
        <v>3412</v>
      </c>
      <c r="B44" s="14">
        <v>2139</v>
      </c>
      <c r="C44" s="15" t="s">
        <v>40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/>
      <c r="J44" s="23"/>
      <c r="K44" s="23"/>
      <c r="L44" s="23">
        <v>0</v>
      </c>
      <c r="M44" s="23">
        <v>0</v>
      </c>
      <c r="N44" s="23">
        <v>0</v>
      </c>
      <c r="O44" s="23">
        <v>0</v>
      </c>
      <c r="P44" s="23">
        <v>0</v>
      </c>
    </row>
    <row r="45" spans="1:16" x14ac:dyDescent="0.25">
      <c r="A45" s="24">
        <v>3412</v>
      </c>
      <c r="B45" s="39"/>
      <c r="C45" s="26" t="s">
        <v>45</v>
      </c>
      <c r="D45" s="27">
        <f>SUM(D44)</f>
        <v>0</v>
      </c>
      <c r="E45" s="27">
        <f>SUM(E44)</f>
        <v>0</v>
      </c>
      <c r="F45" s="27">
        <f>SUM(F44)</f>
        <v>0</v>
      </c>
      <c r="G45" s="27">
        <f>SUM(G44)</f>
        <v>0</v>
      </c>
      <c r="H45" s="27">
        <f>SUM(H44)</f>
        <v>0</v>
      </c>
      <c r="I45" s="27"/>
      <c r="J45" s="27"/>
      <c r="K45" s="27"/>
      <c r="L45" s="27">
        <f>SUM(L44)</f>
        <v>0</v>
      </c>
      <c r="M45" s="27">
        <f>SUM(M44)</f>
        <v>0</v>
      </c>
      <c r="N45" s="27">
        <f>SUM(N44)</f>
        <v>0</v>
      </c>
      <c r="O45" s="27">
        <f>SUM(O44)</f>
        <v>0</v>
      </c>
      <c r="P45" s="27">
        <f>SUM(P44)</f>
        <v>0</v>
      </c>
    </row>
    <row r="46" spans="1:16" x14ac:dyDescent="0.25">
      <c r="A46" s="13">
        <v>3519</v>
      </c>
      <c r="B46" s="14">
        <v>2132</v>
      </c>
      <c r="C46" s="15" t="s">
        <v>46</v>
      </c>
      <c r="D46" s="23">
        <v>10000</v>
      </c>
      <c r="E46" s="23">
        <v>10000</v>
      </c>
      <c r="F46" s="23">
        <v>10000</v>
      </c>
      <c r="G46" s="23">
        <v>10000</v>
      </c>
      <c r="H46" s="23">
        <v>10000</v>
      </c>
      <c r="I46" s="23"/>
      <c r="J46" s="23"/>
      <c r="K46" s="23"/>
      <c r="L46" s="23">
        <v>10000</v>
      </c>
      <c r="M46" s="23">
        <v>10000</v>
      </c>
      <c r="N46" s="23">
        <v>10000</v>
      </c>
      <c r="O46" s="23">
        <v>10000</v>
      </c>
      <c r="P46" s="23">
        <v>10000</v>
      </c>
    </row>
    <row r="47" spans="1:16" x14ac:dyDescent="0.25">
      <c r="A47" s="24">
        <v>3519</v>
      </c>
      <c r="B47" s="39"/>
      <c r="C47" s="26" t="s">
        <v>47</v>
      </c>
      <c r="D47" s="27">
        <f>SUM(D46)</f>
        <v>10000</v>
      </c>
      <c r="E47" s="27">
        <f>SUM(E46)</f>
        <v>10000</v>
      </c>
      <c r="F47" s="27">
        <f>SUM(F46)</f>
        <v>10000</v>
      </c>
      <c r="G47" s="27">
        <f>SUM(G46)</f>
        <v>10000</v>
      </c>
      <c r="H47" s="27">
        <f>SUM(H46)</f>
        <v>10000</v>
      </c>
      <c r="I47" s="27"/>
      <c r="J47" s="27"/>
      <c r="K47" s="27"/>
      <c r="L47" s="27">
        <f>SUM(L46)</f>
        <v>10000</v>
      </c>
      <c r="M47" s="27">
        <f>SUM(M46)</f>
        <v>10000</v>
      </c>
      <c r="N47" s="27">
        <f>SUM(N46)</f>
        <v>10000</v>
      </c>
      <c r="O47" s="27">
        <f>SUM(O46)</f>
        <v>10000</v>
      </c>
      <c r="P47" s="27">
        <f>SUM(P46)</f>
        <v>10000</v>
      </c>
    </row>
    <row r="48" spans="1:16" x14ac:dyDescent="0.25">
      <c r="A48" s="13">
        <v>3612</v>
      </c>
      <c r="B48" s="14">
        <v>2132</v>
      </c>
      <c r="C48" s="15" t="s">
        <v>46</v>
      </c>
      <c r="D48" s="23">
        <v>500000</v>
      </c>
      <c r="E48" s="23">
        <v>500000</v>
      </c>
      <c r="F48" s="23">
        <v>500000</v>
      </c>
      <c r="G48" s="23">
        <v>500000</v>
      </c>
      <c r="H48" s="23">
        <v>500000</v>
      </c>
      <c r="I48" s="23"/>
      <c r="J48" s="23"/>
      <c r="K48" s="23"/>
      <c r="L48" s="23">
        <v>500000</v>
      </c>
      <c r="M48" s="23">
        <v>500000</v>
      </c>
      <c r="N48" s="23">
        <v>500000</v>
      </c>
      <c r="O48" s="23">
        <v>580000</v>
      </c>
      <c r="P48" s="164">
        <v>591000</v>
      </c>
    </row>
    <row r="49" spans="1:16" x14ac:dyDescent="0.25">
      <c r="A49" s="24">
        <v>3612</v>
      </c>
      <c r="B49" s="39"/>
      <c r="C49" s="26" t="s">
        <v>48</v>
      </c>
      <c r="D49" s="27">
        <f>SUM(D48)</f>
        <v>500000</v>
      </c>
      <c r="E49" s="27">
        <f>SUM(E48)</f>
        <v>500000</v>
      </c>
      <c r="F49" s="27">
        <f>SUM(F48)</f>
        <v>500000</v>
      </c>
      <c r="G49" s="27">
        <f>SUM(G48)</f>
        <v>500000</v>
      </c>
      <c r="H49" s="27">
        <f>SUM(H48)</f>
        <v>500000</v>
      </c>
      <c r="I49" s="27"/>
      <c r="J49" s="27"/>
      <c r="K49" s="27"/>
      <c r="L49" s="27">
        <f>SUM(L48)</f>
        <v>500000</v>
      </c>
      <c r="M49" s="27">
        <f>SUM(M48)</f>
        <v>500000</v>
      </c>
      <c r="N49" s="27">
        <f>SUM(N48)</f>
        <v>500000</v>
      </c>
      <c r="O49" s="27">
        <f>SUM(O48)</f>
        <v>580000</v>
      </c>
      <c r="P49" s="27">
        <f>SUM(P48)</f>
        <v>591000</v>
      </c>
    </row>
    <row r="50" spans="1:16" x14ac:dyDescent="0.25">
      <c r="A50" s="13">
        <v>3613</v>
      </c>
      <c r="B50" s="14">
        <v>2132</v>
      </c>
      <c r="C50" s="15" t="s">
        <v>46</v>
      </c>
      <c r="D50" s="23">
        <v>150000</v>
      </c>
      <c r="E50" s="23">
        <v>150000</v>
      </c>
      <c r="F50" s="23">
        <v>150000</v>
      </c>
      <c r="G50" s="23">
        <v>150000</v>
      </c>
      <c r="H50" s="23">
        <v>150000</v>
      </c>
      <c r="I50" s="23"/>
      <c r="J50" s="23"/>
      <c r="K50" s="23"/>
      <c r="L50" s="23">
        <v>150000</v>
      </c>
      <c r="M50" s="23">
        <v>150000</v>
      </c>
      <c r="N50" s="23">
        <v>150000</v>
      </c>
      <c r="O50" s="23">
        <v>150000</v>
      </c>
      <c r="P50" s="164">
        <v>134000</v>
      </c>
    </row>
    <row r="51" spans="1:16" x14ac:dyDescent="0.25">
      <c r="A51" s="24">
        <v>3613</v>
      </c>
      <c r="B51" s="39"/>
      <c r="C51" s="26" t="s">
        <v>49</v>
      </c>
      <c r="D51" s="27">
        <f>SUM(D50)</f>
        <v>150000</v>
      </c>
      <c r="E51" s="27">
        <f>SUM(E50)</f>
        <v>150000</v>
      </c>
      <c r="F51" s="27">
        <f>SUM(F50)</f>
        <v>150000</v>
      </c>
      <c r="G51" s="27">
        <f>SUM(G50)</f>
        <v>150000</v>
      </c>
      <c r="H51" s="27">
        <f>SUM(H50)</f>
        <v>150000</v>
      </c>
      <c r="I51" s="27"/>
      <c r="J51" s="27"/>
      <c r="K51" s="27"/>
      <c r="L51" s="27">
        <f>SUM(L50)</f>
        <v>150000</v>
      </c>
      <c r="M51" s="27">
        <f>SUM(M50)</f>
        <v>150000</v>
      </c>
      <c r="N51" s="27">
        <f>SUM(N50)</f>
        <v>150000</v>
      </c>
      <c r="O51" s="27">
        <f>SUM(O50)</f>
        <v>150000</v>
      </c>
      <c r="P51" s="27">
        <f>SUM(P50)</f>
        <v>134000</v>
      </c>
    </row>
    <row r="52" spans="1:16" s="33" customFormat="1" x14ac:dyDescent="0.25">
      <c r="A52" s="29">
        <v>3631</v>
      </c>
      <c r="B52" s="30">
        <v>2322</v>
      </c>
      <c r="C52" s="31" t="s">
        <v>50</v>
      </c>
      <c r="D52" s="32">
        <v>0</v>
      </c>
      <c r="E52" s="32">
        <v>0</v>
      </c>
      <c r="F52" s="32">
        <v>0</v>
      </c>
      <c r="G52" s="32">
        <v>0</v>
      </c>
      <c r="H52" s="32">
        <v>51000</v>
      </c>
      <c r="I52" s="32"/>
      <c r="J52" s="32"/>
      <c r="K52" s="32"/>
      <c r="L52" s="32">
        <v>51000</v>
      </c>
      <c r="M52" s="32">
        <v>51000</v>
      </c>
      <c r="N52" s="32">
        <v>51000</v>
      </c>
      <c r="O52" s="32">
        <v>51000</v>
      </c>
      <c r="P52" s="32">
        <v>51000</v>
      </c>
    </row>
    <row r="53" spans="1:16" s="38" customFormat="1" x14ac:dyDescent="0.25">
      <c r="A53" s="143">
        <v>3631</v>
      </c>
      <c r="B53" s="144"/>
      <c r="C53" s="26" t="s">
        <v>51</v>
      </c>
      <c r="D53" s="40">
        <f>SUM(D52)</f>
        <v>0</v>
      </c>
      <c r="E53" s="40">
        <f>SUM(E52)</f>
        <v>0</v>
      </c>
      <c r="F53" s="40">
        <f>SUM(F52)</f>
        <v>0</v>
      </c>
      <c r="G53" s="40">
        <f>SUM(G52)</f>
        <v>0</v>
      </c>
      <c r="H53" s="40">
        <f>SUM(H52)</f>
        <v>51000</v>
      </c>
      <c r="I53" s="132"/>
      <c r="J53" s="132"/>
      <c r="K53" s="132"/>
      <c r="L53" s="40">
        <f>SUM(L52)</f>
        <v>51000</v>
      </c>
      <c r="M53" s="40">
        <f>SUM(M52)</f>
        <v>51000</v>
      </c>
      <c r="N53" s="40">
        <f>SUM(N52)</f>
        <v>51000</v>
      </c>
      <c r="O53" s="40">
        <f>SUM(O52)</f>
        <v>51000</v>
      </c>
      <c r="P53" s="40">
        <f>SUM(P52)</f>
        <v>51000</v>
      </c>
    </row>
    <row r="54" spans="1:16" s="33" customFormat="1" x14ac:dyDescent="0.25">
      <c r="A54" s="29">
        <v>3633</v>
      </c>
      <c r="B54" s="30">
        <v>2111</v>
      </c>
      <c r="C54" s="31" t="s">
        <v>52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/>
      <c r="J54" s="32"/>
      <c r="K54" s="32"/>
      <c r="L54" s="32">
        <v>0</v>
      </c>
      <c r="M54" s="32">
        <v>0</v>
      </c>
      <c r="N54" s="32">
        <v>0</v>
      </c>
      <c r="O54" s="32">
        <v>0</v>
      </c>
      <c r="P54" s="32">
        <v>0</v>
      </c>
    </row>
    <row r="55" spans="1:16" x14ac:dyDescent="0.25">
      <c r="A55" s="13">
        <v>3633</v>
      </c>
      <c r="B55" s="14">
        <v>3122</v>
      </c>
      <c r="C55" s="15" t="s">
        <v>53</v>
      </c>
      <c r="D55" s="23">
        <v>10000</v>
      </c>
      <c r="E55" s="23">
        <v>10000</v>
      </c>
      <c r="F55" s="23">
        <v>10000</v>
      </c>
      <c r="G55" s="23">
        <v>10000</v>
      </c>
      <c r="H55" s="23">
        <v>10000</v>
      </c>
      <c r="I55" s="23"/>
      <c r="J55" s="23"/>
      <c r="K55" s="23"/>
      <c r="L55" s="23">
        <v>10000</v>
      </c>
      <c r="M55" s="23">
        <v>10000</v>
      </c>
      <c r="N55" s="23">
        <v>10000</v>
      </c>
      <c r="O55" s="23">
        <v>10000</v>
      </c>
      <c r="P55" s="164">
        <v>0</v>
      </c>
    </row>
    <row r="56" spans="1:16" x14ac:dyDescent="0.25">
      <c r="A56" s="24">
        <v>3633</v>
      </c>
      <c r="B56" s="39"/>
      <c r="C56" s="26" t="s">
        <v>54</v>
      </c>
      <c r="D56" s="27">
        <f>SUM(D54:D55)</f>
        <v>10000</v>
      </c>
      <c r="E56" s="27">
        <f>SUM(E54:E55)</f>
        <v>10000</v>
      </c>
      <c r="F56" s="27">
        <f>SUM(F54:F55)</f>
        <v>10000</v>
      </c>
      <c r="G56" s="27">
        <f>SUM(G54:G55)</f>
        <v>10000</v>
      </c>
      <c r="H56" s="27">
        <f>SUM(H54:H55)</f>
        <v>10000</v>
      </c>
      <c r="I56" s="27"/>
      <c r="J56" s="27"/>
      <c r="K56" s="27"/>
      <c r="L56" s="27">
        <f>SUM(L54:L55)</f>
        <v>10000</v>
      </c>
      <c r="M56" s="27">
        <f>SUM(M54:M55)</f>
        <v>10000</v>
      </c>
      <c r="N56" s="27">
        <f>SUM(N54:N55)</f>
        <v>10000</v>
      </c>
      <c r="O56" s="27">
        <f>SUM(O54:O55)</f>
        <v>10000</v>
      </c>
      <c r="P56" s="27">
        <f>SUM(P54:P55)</f>
        <v>0</v>
      </c>
    </row>
    <row r="57" spans="1:16" x14ac:dyDescent="0.25">
      <c r="A57" s="24">
        <v>3639</v>
      </c>
      <c r="B57" s="39">
        <v>2322</v>
      </c>
      <c r="C57" s="26" t="s">
        <v>55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/>
      <c r="J57" s="27"/>
      <c r="K57" s="27"/>
      <c r="L57" s="27">
        <v>0</v>
      </c>
      <c r="M57" s="27">
        <v>0</v>
      </c>
      <c r="N57" s="27">
        <v>0</v>
      </c>
      <c r="O57" s="27">
        <v>0</v>
      </c>
      <c r="P57" s="27">
        <v>0</v>
      </c>
    </row>
    <row r="58" spans="1:16" x14ac:dyDescent="0.25">
      <c r="A58" s="13">
        <v>3722</v>
      </c>
      <c r="B58" s="14">
        <v>2112</v>
      </c>
      <c r="C58" s="15" t="s">
        <v>56</v>
      </c>
      <c r="D58" s="23">
        <v>20000</v>
      </c>
      <c r="E58" s="23">
        <v>20000</v>
      </c>
      <c r="F58" s="23">
        <v>20000</v>
      </c>
      <c r="G58" s="23">
        <v>20000</v>
      </c>
      <c r="H58" s="23">
        <v>20000</v>
      </c>
      <c r="I58" s="23"/>
      <c r="J58" s="23"/>
      <c r="K58" s="23"/>
      <c r="L58" s="23">
        <v>20000</v>
      </c>
      <c r="M58" s="23">
        <v>20000</v>
      </c>
      <c r="N58" s="23">
        <v>20000</v>
      </c>
      <c r="O58" s="23">
        <v>20000</v>
      </c>
      <c r="P58" s="23">
        <v>20000</v>
      </c>
    </row>
    <row r="59" spans="1:16" x14ac:dyDescent="0.25">
      <c r="A59" s="24">
        <v>3722</v>
      </c>
      <c r="B59" s="39"/>
      <c r="C59" s="26" t="s">
        <v>57</v>
      </c>
      <c r="D59" s="27">
        <f>SUM(D58)</f>
        <v>20000</v>
      </c>
      <c r="E59" s="27">
        <f>SUM(E58)</f>
        <v>20000</v>
      </c>
      <c r="F59" s="27">
        <f>SUM(F58)</f>
        <v>20000</v>
      </c>
      <c r="G59" s="27">
        <f>SUM(G58)</f>
        <v>20000</v>
      </c>
      <c r="H59" s="27">
        <f>SUM(H58)</f>
        <v>20000</v>
      </c>
      <c r="I59" s="27"/>
      <c r="J59" s="27"/>
      <c r="K59" s="27"/>
      <c r="L59" s="27">
        <f>SUM(L58)</f>
        <v>20000</v>
      </c>
      <c r="M59" s="27">
        <f>SUM(M58)</f>
        <v>20000</v>
      </c>
      <c r="N59" s="27">
        <f>SUM(N58)</f>
        <v>20000</v>
      </c>
      <c r="O59" s="27">
        <f>SUM(O58)</f>
        <v>20000</v>
      </c>
      <c r="P59" s="27">
        <f>SUM(P58)</f>
        <v>20000</v>
      </c>
    </row>
    <row r="60" spans="1:16" x14ac:dyDescent="0.25">
      <c r="A60" s="13">
        <v>3723</v>
      </c>
      <c r="B60" s="14">
        <v>2324</v>
      </c>
      <c r="C60" s="15" t="s">
        <v>58</v>
      </c>
      <c r="D60" s="23">
        <v>320000</v>
      </c>
      <c r="E60" s="23">
        <v>320000</v>
      </c>
      <c r="F60" s="23">
        <v>320000</v>
      </c>
      <c r="G60" s="23">
        <v>320000</v>
      </c>
      <c r="H60" s="23">
        <v>320000</v>
      </c>
      <c r="I60" s="23"/>
      <c r="J60" s="23"/>
      <c r="K60" s="23"/>
      <c r="L60" s="23">
        <v>320000</v>
      </c>
      <c r="M60" s="23">
        <v>320000</v>
      </c>
      <c r="N60" s="23">
        <v>320000</v>
      </c>
      <c r="O60" s="23">
        <v>320000</v>
      </c>
      <c r="P60" s="164">
        <v>286000</v>
      </c>
    </row>
    <row r="61" spans="1:16" x14ac:dyDescent="0.25">
      <c r="A61" s="24">
        <v>3723</v>
      </c>
      <c r="B61" s="39"/>
      <c r="C61" s="26" t="s">
        <v>59</v>
      </c>
      <c r="D61" s="27">
        <f>SUM(D60)</f>
        <v>320000</v>
      </c>
      <c r="E61" s="27">
        <f>SUM(E60)</f>
        <v>320000</v>
      </c>
      <c r="F61" s="27">
        <f>SUM(F60)</f>
        <v>320000</v>
      </c>
      <c r="G61" s="27">
        <f>SUM(G60)</f>
        <v>320000</v>
      </c>
      <c r="H61" s="27">
        <f>SUM(H60)</f>
        <v>320000</v>
      </c>
      <c r="I61" s="27"/>
      <c r="J61" s="27"/>
      <c r="K61" s="27"/>
      <c r="L61" s="27">
        <f>SUM(L60)</f>
        <v>320000</v>
      </c>
      <c r="M61" s="27">
        <f>SUM(M60)</f>
        <v>320000</v>
      </c>
      <c r="N61" s="27">
        <f>SUM(N60)</f>
        <v>320000</v>
      </c>
      <c r="O61" s="27">
        <f>SUM(O60)</f>
        <v>320000</v>
      </c>
      <c r="P61" s="27">
        <f>SUM(P60)</f>
        <v>286000</v>
      </c>
    </row>
    <row r="62" spans="1:16" s="38" customFormat="1" x14ac:dyDescent="0.25">
      <c r="A62" s="24">
        <v>3745</v>
      </c>
      <c r="B62" s="39">
        <v>2321</v>
      </c>
      <c r="C62" s="26" t="s">
        <v>160</v>
      </c>
      <c r="D62" s="27">
        <v>0</v>
      </c>
      <c r="E62" s="27">
        <v>0</v>
      </c>
      <c r="F62" s="27">
        <v>10000</v>
      </c>
      <c r="G62" s="27">
        <v>10000</v>
      </c>
      <c r="H62" s="27">
        <v>10000</v>
      </c>
      <c r="I62" s="142"/>
      <c r="J62" s="142"/>
      <c r="K62" s="142"/>
      <c r="L62" s="27">
        <v>14000</v>
      </c>
      <c r="M62" s="27">
        <v>14000</v>
      </c>
      <c r="N62" s="27">
        <v>14000</v>
      </c>
      <c r="O62" s="27">
        <v>14000</v>
      </c>
      <c r="P62" s="27">
        <v>14000</v>
      </c>
    </row>
    <row r="63" spans="1:16" s="33" customFormat="1" x14ac:dyDescent="0.25">
      <c r="A63" s="29">
        <v>5512</v>
      </c>
      <c r="B63" s="30">
        <v>2310</v>
      </c>
      <c r="C63" s="31" t="s">
        <v>60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/>
      <c r="J63" s="32"/>
      <c r="K63" s="32"/>
      <c r="L63" s="32">
        <v>0</v>
      </c>
      <c r="M63" s="32">
        <v>0</v>
      </c>
      <c r="N63" s="32">
        <v>0</v>
      </c>
      <c r="O63" s="32">
        <v>0</v>
      </c>
      <c r="P63" s="32">
        <v>0</v>
      </c>
    </row>
    <row r="64" spans="1:16" s="33" customFormat="1" x14ac:dyDescent="0.25">
      <c r="A64" s="29"/>
      <c r="B64" s="30">
        <v>2321</v>
      </c>
      <c r="C64" s="31" t="s">
        <v>61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/>
      <c r="J64" s="32"/>
      <c r="K64" s="32"/>
      <c r="L64" s="32">
        <v>0</v>
      </c>
      <c r="M64" s="32">
        <v>0</v>
      </c>
      <c r="N64" s="32">
        <v>0</v>
      </c>
      <c r="O64" s="32">
        <v>0</v>
      </c>
      <c r="P64" s="32">
        <v>0</v>
      </c>
    </row>
    <row r="65" spans="1:16" s="33" customFormat="1" x14ac:dyDescent="0.25">
      <c r="A65" s="29"/>
      <c r="B65" s="30">
        <v>2324</v>
      </c>
      <c r="C65" s="31" t="s">
        <v>175</v>
      </c>
      <c r="D65" s="32">
        <v>0</v>
      </c>
      <c r="E65" s="32">
        <v>0</v>
      </c>
      <c r="F65" s="32">
        <v>5651</v>
      </c>
      <c r="G65" s="32">
        <v>5651</v>
      </c>
      <c r="H65" s="32">
        <v>5651</v>
      </c>
      <c r="I65" s="32"/>
      <c r="J65" s="32"/>
      <c r="K65" s="32"/>
      <c r="L65" s="32">
        <v>5651</v>
      </c>
      <c r="M65" s="32">
        <v>5651</v>
      </c>
      <c r="N65" s="32">
        <v>5651</v>
      </c>
      <c r="O65" s="32">
        <v>5651</v>
      </c>
      <c r="P65" s="32">
        <v>5651</v>
      </c>
    </row>
    <row r="66" spans="1:16" s="33" customFormat="1" x14ac:dyDescent="0.25">
      <c r="A66" s="29">
        <v>5512</v>
      </c>
      <c r="B66" s="30">
        <v>3113</v>
      </c>
      <c r="C66" s="31" t="s">
        <v>168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/>
      <c r="J66" s="32"/>
      <c r="K66" s="32"/>
      <c r="L66" s="32">
        <v>0</v>
      </c>
      <c r="M66" s="32">
        <v>0</v>
      </c>
      <c r="N66" s="32">
        <v>0</v>
      </c>
      <c r="O66" s="32">
        <v>0</v>
      </c>
      <c r="P66" s="32">
        <v>0</v>
      </c>
    </row>
    <row r="67" spans="1:16" s="38" customFormat="1" x14ac:dyDescent="0.25">
      <c r="A67" s="24">
        <v>5512</v>
      </c>
      <c r="B67" s="39"/>
      <c r="C67" s="26" t="s">
        <v>62</v>
      </c>
      <c r="D67" s="27">
        <f>SUM(D63:D66)</f>
        <v>0</v>
      </c>
      <c r="E67" s="27">
        <f>SUM(E63:E66)</f>
        <v>0</v>
      </c>
      <c r="F67" s="27">
        <f>SUM(F63:F66)</f>
        <v>5651</v>
      </c>
      <c r="G67" s="27">
        <f>SUM(G63:G66)</f>
        <v>5651</v>
      </c>
      <c r="H67" s="27">
        <f>SUM(H63:H66)</f>
        <v>5651</v>
      </c>
      <c r="I67" s="142"/>
      <c r="J67" s="142"/>
      <c r="K67" s="142"/>
      <c r="L67" s="27">
        <f>SUM(L63:L66)</f>
        <v>5651</v>
      </c>
      <c r="M67" s="27">
        <f>SUM(M63:M66)</f>
        <v>5651</v>
      </c>
      <c r="N67" s="27">
        <f>SUM(N63:N66)</f>
        <v>5651</v>
      </c>
      <c r="O67" s="27">
        <f>SUM(O63:O66)</f>
        <v>5651</v>
      </c>
      <c r="P67" s="27">
        <f>SUM(P63:P66)</f>
        <v>5651</v>
      </c>
    </row>
    <row r="68" spans="1:16" x14ac:dyDescent="0.25">
      <c r="A68" s="13">
        <v>6171</v>
      </c>
      <c r="B68" s="14">
        <v>2111</v>
      </c>
      <c r="C68" s="28" t="s">
        <v>43</v>
      </c>
      <c r="D68" s="23">
        <v>3000</v>
      </c>
      <c r="E68" s="23">
        <v>3000</v>
      </c>
      <c r="F68" s="23">
        <v>7000</v>
      </c>
      <c r="G68" s="23">
        <v>7000</v>
      </c>
      <c r="H68" s="23">
        <v>7000</v>
      </c>
      <c r="I68" s="23"/>
      <c r="J68" s="23"/>
      <c r="K68" s="23"/>
      <c r="L68" s="23">
        <v>7000</v>
      </c>
      <c r="M68" s="23">
        <v>7000</v>
      </c>
      <c r="N68" s="23">
        <v>7000</v>
      </c>
      <c r="O68" s="23">
        <v>7000</v>
      </c>
      <c r="P68" s="23">
        <v>7000</v>
      </c>
    </row>
    <row r="69" spans="1:16" x14ac:dyDescent="0.25">
      <c r="A69" s="13"/>
      <c r="B69" s="14"/>
      <c r="C69" s="28" t="s">
        <v>169</v>
      </c>
      <c r="D69" s="23">
        <v>5000</v>
      </c>
      <c r="E69" s="23">
        <v>5000</v>
      </c>
      <c r="F69" s="23">
        <v>5000</v>
      </c>
      <c r="G69" s="23">
        <v>5000</v>
      </c>
      <c r="H69" s="23">
        <v>5000</v>
      </c>
      <c r="I69" s="23"/>
      <c r="J69" s="23"/>
      <c r="K69" s="23"/>
      <c r="L69" s="23">
        <v>5000</v>
      </c>
      <c r="M69" s="23">
        <v>5000</v>
      </c>
      <c r="N69" s="23">
        <v>5000</v>
      </c>
      <c r="O69" s="23">
        <v>5000</v>
      </c>
      <c r="P69" s="23">
        <v>5000</v>
      </c>
    </row>
    <row r="70" spans="1:16" x14ac:dyDescent="0.25">
      <c r="A70" s="13">
        <v>6171</v>
      </c>
      <c r="B70" s="14">
        <v>2141</v>
      </c>
      <c r="C70" s="15" t="s">
        <v>63</v>
      </c>
      <c r="D70" s="23">
        <v>2000</v>
      </c>
      <c r="E70" s="23">
        <v>2000</v>
      </c>
      <c r="F70" s="23">
        <v>2000</v>
      </c>
      <c r="G70" s="23">
        <v>2000</v>
      </c>
      <c r="H70" s="23">
        <v>2000</v>
      </c>
      <c r="I70" s="23"/>
      <c r="J70" s="23"/>
      <c r="K70" s="23"/>
      <c r="L70" s="23">
        <v>2000</v>
      </c>
      <c r="M70" s="23">
        <v>2000</v>
      </c>
      <c r="N70" s="23">
        <v>2000</v>
      </c>
      <c r="O70" s="23">
        <v>2000</v>
      </c>
      <c r="P70" s="23">
        <v>2000</v>
      </c>
    </row>
    <row r="71" spans="1:16" ht="15.75" thickBot="1" x14ac:dyDescent="0.3">
      <c r="A71" s="41">
        <v>6171</v>
      </c>
      <c r="B71" s="42"/>
      <c r="C71" s="43" t="s">
        <v>64</v>
      </c>
      <c r="D71" s="44">
        <f>SUM(D68:D70)</f>
        <v>10000</v>
      </c>
      <c r="E71" s="44">
        <f>SUM(E68:E70)</f>
        <v>10000</v>
      </c>
      <c r="F71" s="44">
        <f>SUM(F68:F70)</f>
        <v>14000</v>
      </c>
      <c r="G71" s="44">
        <f>SUM(G68:G70)</f>
        <v>14000</v>
      </c>
      <c r="H71" s="44">
        <f>SUM(H68:H70)</f>
        <v>14000</v>
      </c>
      <c r="I71" s="44"/>
      <c r="J71" s="44"/>
      <c r="K71" s="44"/>
      <c r="L71" s="44">
        <f>SUM(L68:L70)</f>
        <v>14000</v>
      </c>
      <c r="M71" s="44">
        <f>SUM(M68:M70)</f>
        <v>14000</v>
      </c>
      <c r="N71" s="44">
        <f>SUM(N68:N70)</f>
        <v>14000</v>
      </c>
      <c r="O71" s="44">
        <f>SUM(O68:O70)</f>
        <v>14000</v>
      </c>
      <c r="P71" s="44">
        <f>SUM(P68:P70)</f>
        <v>14000</v>
      </c>
    </row>
    <row r="72" spans="1:16" ht="15.75" thickTop="1" x14ac:dyDescent="0.25">
      <c r="A72" s="45"/>
      <c r="B72" s="10"/>
      <c r="C72" s="11" t="s">
        <v>65</v>
      </c>
      <c r="D72" s="12">
        <f>SUM(D4:D31)+D35+D37+D41+D43+D45+D47+D49+D51+D53+D56+D57+D59+D61+D62+D67+D71</f>
        <v>32594314</v>
      </c>
      <c r="E72" s="12">
        <f>SUM(E4:E31)+E35+E37+E41+E43+E45+E47+E49+E51+E53+E56+E57+E59+E61+E62+E67+E71</f>
        <v>32614614</v>
      </c>
      <c r="F72" s="12">
        <f>SUM(F4:F31)+F35+F37+F41+F43+F45+F47+F49+F51+F53+F56+F57+F59+F61+F62+F67+F71</f>
        <v>32663845</v>
      </c>
      <c r="G72" s="12">
        <f>SUM(G4:G31)+G35+G37+G41+G43+G45+G47+G49+G51+G53+G56+G57+G59+G61+G62+G67+G71</f>
        <v>32663845</v>
      </c>
      <c r="H72" s="12">
        <f>SUM(H4:H31)+H35+H37+H41+H43+H45+H47+H49+H51+H53+H56+H57+H59+H61+H62+H67+H71</f>
        <v>32531531</v>
      </c>
      <c r="I72" s="12">
        <f>SUM(I4:I30)+I31+I35+I37+I41+I43+I45+I47+I49+I51+I53+I56+I57+I59+I61+I67+I62+I71</f>
        <v>0</v>
      </c>
      <c r="J72" s="12">
        <f>SUM(J4:J30)+J31+J35+J37+J41+J43+J45+J47+J49+J51+J53+J56+J57+J59+J61+J67+J62+J71</f>
        <v>0</v>
      </c>
      <c r="K72" s="12">
        <f>SUM(K4:K30)+K31+K35+K37+K41+K43+K45+K47+K49+K51+K53+K56+K57+K59+K61+K67+K62+K71</f>
        <v>0</v>
      </c>
      <c r="L72" s="12">
        <f>SUM(L4:L31)+L35+L37+L41+L43+L45+L47+L49+L51+L53+L56+L57+L59+L61+L62+L67+L71</f>
        <v>38340979</v>
      </c>
      <c r="M72" s="12">
        <f>SUM(M4:M31)+M35+M37+M41+M43+M45+M47+M49+M51+M53+M56+M57+M59+M61+M62+M67+M71</f>
        <v>38362979</v>
      </c>
      <c r="N72" s="12">
        <f>SUM(N4:N31)+N35+N37+N41+N43+N45+N47+N49+N51+N53+N56+N57+N59+N61+N62+N67+N71</f>
        <v>40201848.649999999</v>
      </c>
      <c r="O72" s="12">
        <f>SUM(O4:O31)+O35+O37+O41+O43+O45+O47+O49+O51+O53+O56+O57+O59+O61+O62+O67+O71</f>
        <v>40325848</v>
      </c>
      <c r="P72" s="12">
        <f>SUM(P4:P31)+P35+P37+P41+P43+P45+P47+P49+P51+P53+P56+P57+P59+P61+P62+P67+P71</f>
        <v>40930124</v>
      </c>
    </row>
    <row r="73" spans="1:16" ht="15.75" thickBot="1" x14ac:dyDescent="0.3">
      <c r="A73" s="140"/>
      <c r="B73" s="141"/>
      <c r="C73" s="48"/>
      <c r="D73" s="49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</row>
    <row r="74" spans="1:16" ht="16.5" thickTop="1" thickBot="1" x14ac:dyDescent="0.3">
      <c r="A74" s="129">
        <v>8115</v>
      </c>
      <c r="B74" s="130"/>
      <c r="C74" s="68" t="s">
        <v>170</v>
      </c>
      <c r="D74" s="139">
        <v>7800000</v>
      </c>
      <c r="E74" s="49">
        <v>7555511.7999999998</v>
      </c>
      <c r="F74" s="49">
        <v>7555511.7999999998</v>
      </c>
      <c r="G74" s="49">
        <v>7555511.7999999998</v>
      </c>
      <c r="H74" s="49">
        <v>7555511.7999999998</v>
      </c>
      <c r="I74" s="50"/>
      <c r="J74" s="50"/>
      <c r="K74" s="50"/>
      <c r="L74" s="49">
        <v>7555511.7999999998</v>
      </c>
      <c r="M74" s="49">
        <v>7555511.7999999998</v>
      </c>
      <c r="N74" s="49">
        <v>7555511.7999999998</v>
      </c>
      <c r="O74" s="49">
        <v>7555511.7999999998</v>
      </c>
      <c r="P74" s="49">
        <v>7555511.7999999998</v>
      </c>
    </row>
    <row r="75" spans="1:16" x14ac:dyDescent="0.25">
      <c r="A75" s="45"/>
      <c r="B75" s="10"/>
      <c r="C75" s="11"/>
      <c r="D75" s="12">
        <f>SUM(D72+D74)</f>
        <v>40394314</v>
      </c>
      <c r="E75" s="12">
        <f>SUM(E72:E74)</f>
        <v>40170125.799999997</v>
      </c>
      <c r="F75" s="12">
        <f>SUM(F72:F74)</f>
        <v>40219356.799999997</v>
      </c>
      <c r="G75" s="12">
        <f>SUM(G72:G74)</f>
        <v>40219356.799999997</v>
      </c>
      <c r="H75" s="12">
        <f>SUM(H72:H74)</f>
        <v>40087042.799999997</v>
      </c>
      <c r="I75" s="51">
        <f>SUM(I72)</f>
        <v>0</v>
      </c>
      <c r="J75" s="51">
        <f>SUM(J72)</f>
        <v>0</v>
      </c>
      <c r="K75" s="51">
        <f>SUM(K72)</f>
        <v>0</v>
      </c>
      <c r="L75" s="12">
        <f>SUM(L72:L74)</f>
        <v>45896490.799999997</v>
      </c>
      <c r="M75" s="12">
        <f>SUM(M72:M74)</f>
        <v>45918490.799999997</v>
      </c>
      <c r="N75" s="12">
        <f>SUM(N72:N74)</f>
        <v>47757360.449999996</v>
      </c>
      <c r="O75" s="12">
        <f>SUM(O72:O74)</f>
        <v>47881359.799999997</v>
      </c>
      <c r="P75" s="12">
        <f>SUM(P72:P74)</f>
        <v>48485635.799999997</v>
      </c>
    </row>
    <row r="76" spans="1:16" ht="15.75" thickBot="1" x14ac:dyDescent="0.3">
      <c r="A76" s="46"/>
      <c r="B76" s="47"/>
      <c r="C76" s="52"/>
      <c r="D76" s="52"/>
      <c r="E76" s="52"/>
      <c r="F76" s="52"/>
      <c r="G76" s="52"/>
      <c r="H76" s="52"/>
      <c r="I76" s="53"/>
      <c r="J76" s="53"/>
      <c r="K76" s="53"/>
      <c r="L76" s="52"/>
      <c r="M76" s="52"/>
      <c r="N76" s="52"/>
      <c r="O76" s="52"/>
      <c r="P76" s="52"/>
    </row>
    <row r="77" spans="1:16" ht="15.75" thickTop="1" x14ac:dyDescent="0.25">
      <c r="A77" s="54"/>
      <c r="B77" s="55"/>
      <c r="C77" s="134" t="s">
        <v>66</v>
      </c>
      <c r="D77" s="56">
        <v>43451</v>
      </c>
      <c r="E77" s="56">
        <v>43521</v>
      </c>
      <c r="F77" s="57">
        <v>43539</v>
      </c>
      <c r="G77" s="57">
        <v>43594</v>
      </c>
      <c r="H77" s="57">
        <v>43647</v>
      </c>
      <c r="I77" s="57"/>
      <c r="J77" s="57"/>
      <c r="K77" s="58"/>
      <c r="L77" s="57">
        <v>43725</v>
      </c>
      <c r="M77" s="57">
        <v>43770</v>
      </c>
      <c r="N77" s="57">
        <v>43770</v>
      </c>
      <c r="O77" s="57">
        <v>43819</v>
      </c>
      <c r="P77" s="57">
        <v>43840</v>
      </c>
    </row>
    <row r="78" spans="1:16" x14ac:dyDescent="0.25">
      <c r="A78" s="54"/>
      <c r="B78" s="55"/>
      <c r="C78" s="135" t="s">
        <v>67</v>
      </c>
      <c r="D78" s="56"/>
      <c r="E78" s="59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</row>
    <row r="79" spans="1:16" ht="15.75" thickBot="1" x14ac:dyDescent="0.3">
      <c r="A79" s="46"/>
      <c r="B79" s="47"/>
      <c r="C79" s="136" t="s">
        <v>68</v>
      </c>
      <c r="D79" s="60">
        <v>43447</v>
      </c>
      <c r="E79" s="61">
        <v>43496</v>
      </c>
      <c r="F79" s="146">
        <v>43538</v>
      </c>
      <c r="G79" s="62">
        <v>43580</v>
      </c>
      <c r="H79" s="62">
        <v>43641</v>
      </c>
      <c r="I79" s="63"/>
      <c r="J79" s="63"/>
      <c r="K79" s="62"/>
      <c r="L79" s="62">
        <v>43720</v>
      </c>
      <c r="M79" s="62">
        <v>43769</v>
      </c>
      <c r="N79" s="62">
        <v>43769</v>
      </c>
      <c r="O79" s="62">
        <v>43818</v>
      </c>
      <c r="P79" s="62">
        <v>43840</v>
      </c>
    </row>
  </sheetData>
  <mergeCells count="1">
    <mergeCell ref="D2:P2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71"/>
  <sheetViews>
    <sheetView tabSelected="1" topLeftCell="A169" workbookViewId="0">
      <selection activeCell="L269" sqref="L269"/>
    </sheetView>
  </sheetViews>
  <sheetFormatPr defaultRowHeight="15" x14ac:dyDescent="0.25"/>
  <cols>
    <col min="1" max="1" width="6.7109375" style="65" customWidth="1"/>
    <col min="2" max="2" width="6.85546875" style="65" customWidth="1"/>
    <col min="3" max="3" width="41.140625" style="65" customWidth="1"/>
    <col min="4" max="4" width="13.7109375" style="3" customWidth="1"/>
    <col min="5" max="5" width="15.28515625" style="64" hidden="1" customWidth="1"/>
    <col min="6" max="6" width="10.42578125" style="3" hidden="1" customWidth="1"/>
    <col min="7" max="7" width="18.85546875" style="4" hidden="1" customWidth="1"/>
    <col min="8" max="8" width="14.5703125" style="4" hidden="1" customWidth="1"/>
    <col min="9" max="9" width="14.7109375" style="65" customWidth="1"/>
    <col min="10" max="10" width="14.140625" style="65" customWidth="1"/>
    <col min="11" max="11" width="13.85546875" style="65" customWidth="1"/>
    <col min="12" max="13" width="14.140625" style="65" customWidth="1"/>
    <col min="14" max="254" width="9.140625" style="65"/>
    <col min="255" max="255" width="4.85546875" style="65" customWidth="1"/>
    <col min="256" max="256" width="34.28515625" style="65" customWidth="1"/>
    <col min="257" max="258" width="12.7109375" style="65" customWidth="1"/>
    <col min="259" max="261" width="12.5703125" style="65" customWidth="1"/>
    <col min="262" max="262" width="13" style="65" customWidth="1"/>
    <col min="263" max="510" width="9.140625" style="65"/>
    <col min="511" max="511" width="4.85546875" style="65" customWidth="1"/>
    <col min="512" max="512" width="34.28515625" style="65" customWidth="1"/>
    <col min="513" max="514" width="12.7109375" style="65" customWidth="1"/>
    <col min="515" max="517" width="12.5703125" style="65" customWidth="1"/>
    <col min="518" max="518" width="13" style="65" customWidth="1"/>
    <col min="519" max="766" width="9.140625" style="65"/>
    <col min="767" max="767" width="4.85546875" style="65" customWidth="1"/>
    <col min="768" max="768" width="34.28515625" style="65" customWidth="1"/>
    <col min="769" max="770" width="12.7109375" style="65" customWidth="1"/>
    <col min="771" max="773" width="12.5703125" style="65" customWidth="1"/>
    <col min="774" max="774" width="13" style="65" customWidth="1"/>
    <col min="775" max="1022" width="9.140625" style="65"/>
    <col min="1023" max="1023" width="4.85546875" style="65" customWidth="1"/>
    <col min="1024" max="1024" width="34.28515625" style="65" customWidth="1"/>
    <col min="1025" max="1026" width="12.7109375" style="65" customWidth="1"/>
    <col min="1027" max="1029" width="12.5703125" style="65" customWidth="1"/>
    <col min="1030" max="1030" width="13" style="65" customWidth="1"/>
    <col min="1031" max="1278" width="9.140625" style="65"/>
    <col min="1279" max="1279" width="4.85546875" style="65" customWidth="1"/>
    <col min="1280" max="1280" width="34.28515625" style="65" customWidth="1"/>
    <col min="1281" max="1282" width="12.7109375" style="65" customWidth="1"/>
    <col min="1283" max="1285" width="12.5703125" style="65" customWidth="1"/>
    <col min="1286" max="1286" width="13" style="65" customWidth="1"/>
    <col min="1287" max="1534" width="9.140625" style="65"/>
    <col min="1535" max="1535" width="4.85546875" style="65" customWidth="1"/>
    <col min="1536" max="1536" width="34.28515625" style="65" customWidth="1"/>
    <col min="1537" max="1538" width="12.7109375" style="65" customWidth="1"/>
    <col min="1539" max="1541" width="12.5703125" style="65" customWidth="1"/>
    <col min="1542" max="1542" width="13" style="65" customWidth="1"/>
    <col min="1543" max="1790" width="9.140625" style="65"/>
    <col min="1791" max="1791" width="4.85546875" style="65" customWidth="1"/>
    <col min="1792" max="1792" width="34.28515625" style="65" customWidth="1"/>
    <col min="1793" max="1794" width="12.7109375" style="65" customWidth="1"/>
    <col min="1795" max="1797" width="12.5703125" style="65" customWidth="1"/>
    <col min="1798" max="1798" width="13" style="65" customWidth="1"/>
    <col min="1799" max="2046" width="9.140625" style="65"/>
    <col min="2047" max="2047" width="4.85546875" style="65" customWidth="1"/>
    <col min="2048" max="2048" width="34.28515625" style="65" customWidth="1"/>
    <col min="2049" max="2050" width="12.7109375" style="65" customWidth="1"/>
    <col min="2051" max="2053" width="12.5703125" style="65" customWidth="1"/>
    <col min="2054" max="2054" width="13" style="65" customWidth="1"/>
    <col min="2055" max="2302" width="9.140625" style="65"/>
    <col min="2303" max="2303" width="4.85546875" style="65" customWidth="1"/>
    <col min="2304" max="2304" width="34.28515625" style="65" customWidth="1"/>
    <col min="2305" max="2306" width="12.7109375" style="65" customWidth="1"/>
    <col min="2307" max="2309" width="12.5703125" style="65" customWidth="1"/>
    <col min="2310" max="2310" width="13" style="65" customWidth="1"/>
    <col min="2311" max="2558" width="9.140625" style="65"/>
    <col min="2559" max="2559" width="4.85546875" style="65" customWidth="1"/>
    <col min="2560" max="2560" width="34.28515625" style="65" customWidth="1"/>
    <col min="2561" max="2562" width="12.7109375" style="65" customWidth="1"/>
    <col min="2563" max="2565" width="12.5703125" style="65" customWidth="1"/>
    <col min="2566" max="2566" width="13" style="65" customWidth="1"/>
    <col min="2567" max="2814" width="9.140625" style="65"/>
    <col min="2815" max="2815" width="4.85546875" style="65" customWidth="1"/>
    <col min="2816" max="2816" width="34.28515625" style="65" customWidth="1"/>
    <col min="2817" max="2818" width="12.7109375" style="65" customWidth="1"/>
    <col min="2819" max="2821" width="12.5703125" style="65" customWidth="1"/>
    <col min="2822" max="2822" width="13" style="65" customWidth="1"/>
    <col min="2823" max="3070" width="9.140625" style="65"/>
    <col min="3071" max="3071" width="4.85546875" style="65" customWidth="1"/>
    <col min="3072" max="3072" width="34.28515625" style="65" customWidth="1"/>
    <col min="3073" max="3074" width="12.7109375" style="65" customWidth="1"/>
    <col min="3075" max="3077" width="12.5703125" style="65" customWidth="1"/>
    <col min="3078" max="3078" width="13" style="65" customWidth="1"/>
    <col min="3079" max="3326" width="9.140625" style="65"/>
    <col min="3327" max="3327" width="4.85546875" style="65" customWidth="1"/>
    <col min="3328" max="3328" width="34.28515625" style="65" customWidth="1"/>
    <col min="3329" max="3330" width="12.7109375" style="65" customWidth="1"/>
    <col min="3331" max="3333" width="12.5703125" style="65" customWidth="1"/>
    <col min="3334" max="3334" width="13" style="65" customWidth="1"/>
    <col min="3335" max="3582" width="9.140625" style="65"/>
    <col min="3583" max="3583" width="4.85546875" style="65" customWidth="1"/>
    <col min="3584" max="3584" width="34.28515625" style="65" customWidth="1"/>
    <col min="3585" max="3586" width="12.7109375" style="65" customWidth="1"/>
    <col min="3587" max="3589" width="12.5703125" style="65" customWidth="1"/>
    <col min="3590" max="3590" width="13" style="65" customWidth="1"/>
    <col min="3591" max="3838" width="9.140625" style="65"/>
    <col min="3839" max="3839" width="4.85546875" style="65" customWidth="1"/>
    <col min="3840" max="3840" width="34.28515625" style="65" customWidth="1"/>
    <col min="3841" max="3842" width="12.7109375" style="65" customWidth="1"/>
    <col min="3843" max="3845" width="12.5703125" style="65" customWidth="1"/>
    <col min="3846" max="3846" width="13" style="65" customWidth="1"/>
    <col min="3847" max="4094" width="9.140625" style="65"/>
    <col min="4095" max="4095" width="4.85546875" style="65" customWidth="1"/>
    <col min="4096" max="4096" width="34.28515625" style="65" customWidth="1"/>
    <col min="4097" max="4098" width="12.7109375" style="65" customWidth="1"/>
    <col min="4099" max="4101" width="12.5703125" style="65" customWidth="1"/>
    <col min="4102" max="4102" width="13" style="65" customWidth="1"/>
    <col min="4103" max="4350" width="9.140625" style="65"/>
    <col min="4351" max="4351" width="4.85546875" style="65" customWidth="1"/>
    <col min="4352" max="4352" width="34.28515625" style="65" customWidth="1"/>
    <col min="4353" max="4354" width="12.7109375" style="65" customWidth="1"/>
    <col min="4355" max="4357" width="12.5703125" style="65" customWidth="1"/>
    <col min="4358" max="4358" width="13" style="65" customWidth="1"/>
    <col min="4359" max="4606" width="9.140625" style="65"/>
    <col min="4607" max="4607" width="4.85546875" style="65" customWidth="1"/>
    <col min="4608" max="4608" width="34.28515625" style="65" customWidth="1"/>
    <col min="4609" max="4610" width="12.7109375" style="65" customWidth="1"/>
    <col min="4611" max="4613" width="12.5703125" style="65" customWidth="1"/>
    <col min="4614" max="4614" width="13" style="65" customWidth="1"/>
    <col min="4615" max="4862" width="9.140625" style="65"/>
    <col min="4863" max="4863" width="4.85546875" style="65" customWidth="1"/>
    <col min="4864" max="4864" width="34.28515625" style="65" customWidth="1"/>
    <col min="4865" max="4866" width="12.7109375" style="65" customWidth="1"/>
    <col min="4867" max="4869" width="12.5703125" style="65" customWidth="1"/>
    <col min="4870" max="4870" width="13" style="65" customWidth="1"/>
    <col min="4871" max="5118" width="9.140625" style="65"/>
    <col min="5119" max="5119" width="4.85546875" style="65" customWidth="1"/>
    <col min="5120" max="5120" width="34.28515625" style="65" customWidth="1"/>
    <col min="5121" max="5122" width="12.7109375" style="65" customWidth="1"/>
    <col min="5123" max="5125" width="12.5703125" style="65" customWidth="1"/>
    <col min="5126" max="5126" width="13" style="65" customWidth="1"/>
    <col min="5127" max="5374" width="9.140625" style="65"/>
    <col min="5375" max="5375" width="4.85546875" style="65" customWidth="1"/>
    <col min="5376" max="5376" width="34.28515625" style="65" customWidth="1"/>
    <col min="5377" max="5378" width="12.7109375" style="65" customWidth="1"/>
    <col min="5379" max="5381" width="12.5703125" style="65" customWidth="1"/>
    <col min="5382" max="5382" width="13" style="65" customWidth="1"/>
    <col min="5383" max="5630" width="9.140625" style="65"/>
    <col min="5631" max="5631" width="4.85546875" style="65" customWidth="1"/>
    <col min="5632" max="5632" width="34.28515625" style="65" customWidth="1"/>
    <col min="5633" max="5634" width="12.7109375" style="65" customWidth="1"/>
    <col min="5635" max="5637" width="12.5703125" style="65" customWidth="1"/>
    <col min="5638" max="5638" width="13" style="65" customWidth="1"/>
    <col min="5639" max="5886" width="9.140625" style="65"/>
    <col min="5887" max="5887" width="4.85546875" style="65" customWidth="1"/>
    <col min="5888" max="5888" width="34.28515625" style="65" customWidth="1"/>
    <col min="5889" max="5890" width="12.7109375" style="65" customWidth="1"/>
    <col min="5891" max="5893" width="12.5703125" style="65" customWidth="1"/>
    <col min="5894" max="5894" width="13" style="65" customWidth="1"/>
    <col min="5895" max="6142" width="9.140625" style="65"/>
    <col min="6143" max="6143" width="4.85546875" style="65" customWidth="1"/>
    <col min="6144" max="6144" width="34.28515625" style="65" customWidth="1"/>
    <col min="6145" max="6146" width="12.7109375" style="65" customWidth="1"/>
    <col min="6147" max="6149" width="12.5703125" style="65" customWidth="1"/>
    <col min="6150" max="6150" width="13" style="65" customWidth="1"/>
    <col min="6151" max="6398" width="9.140625" style="65"/>
    <col min="6399" max="6399" width="4.85546875" style="65" customWidth="1"/>
    <col min="6400" max="6400" width="34.28515625" style="65" customWidth="1"/>
    <col min="6401" max="6402" width="12.7109375" style="65" customWidth="1"/>
    <col min="6403" max="6405" width="12.5703125" style="65" customWidth="1"/>
    <col min="6406" max="6406" width="13" style="65" customWidth="1"/>
    <col min="6407" max="6654" width="9.140625" style="65"/>
    <col min="6655" max="6655" width="4.85546875" style="65" customWidth="1"/>
    <col min="6656" max="6656" width="34.28515625" style="65" customWidth="1"/>
    <col min="6657" max="6658" width="12.7109375" style="65" customWidth="1"/>
    <col min="6659" max="6661" width="12.5703125" style="65" customWidth="1"/>
    <col min="6662" max="6662" width="13" style="65" customWidth="1"/>
    <col min="6663" max="6910" width="9.140625" style="65"/>
    <col min="6911" max="6911" width="4.85546875" style="65" customWidth="1"/>
    <col min="6912" max="6912" width="34.28515625" style="65" customWidth="1"/>
    <col min="6913" max="6914" width="12.7109375" style="65" customWidth="1"/>
    <col min="6915" max="6917" width="12.5703125" style="65" customWidth="1"/>
    <col min="6918" max="6918" width="13" style="65" customWidth="1"/>
    <col min="6919" max="7166" width="9.140625" style="65"/>
    <col min="7167" max="7167" width="4.85546875" style="65" customWidth="1"/>
    <col min="7168" max="7168" width="34.28515625" style="65" customWidth="1"/>
    <col min="7169" max="7170" width="12.7109375" style="65" customWidth="1"/>
    <col min="7171" max="7173" width="12.5703125" style="65" customWidth="1"/>
    <col min="7174" max="7174" width="13" style="65" customWidth="1"/>
    <col min="7175" max="7422" width="9.140625" style="65"/>
    <col min="7423" max="7423" width="4.85546875" style="65" customWidth="1"/>
    <col min="7424" max="7424" width="34.28515625" style="65" customWidth="1"/>
    <col min="7425" max="7426" width="12.7109375" style="65" customWidth="1"/>
    <col min="7427" max="7429" width="12.5703125" style="65" customWidth="1"/>
    <col min="7430" max="7430" width="13" style="65" customWidth="1"/>
    <col min="7431" max="7678" width="9.140625" style="65"/>
    <col min="7679" max="7679" width="4.85546875" style="65" customWidth="1"/>
    <col min="7680" max="7680" width="34.28515625" style="65" customWidth="1"/>
    <col min="7681" max="7682" width="12.7109375" style="65" customWidth="1"/>
    <col min="7683" max="7685" width="12.5703125" style="65" customWidth="1"/>
    <col min="7686" max="7686" width="13" style="65" customWidth="1"/>
    <col min="7687" max="7934" width="9.140625" style="65"/>
    <col min="7935" max="7935" width="4.85546875" style="65" customWidth="1"/>
    <col min="7936" max="7936" width="34.28515625" style="65" customWidth="1"/>
    <col min="7937" max="7938" width="12.7109375" style="65" customWidth="1"/>
    <col min="7939" max="7941" width="12.5703125" style="65" customWidth="1"/>
    <col min="7942" max="7942" width="13" style="65" customWidth="1"/>
    <col min="7943" max="8190" width="9.140625" style="65"/>
    <col min="8191" max="8191" width="4.85546875" style="65" customWidth="1"/>
    <col min="8192" max="8192" width="34.28515625" style="65" customWidth="1"/>
    <col min="8193" max="8194" width="12.7109375" style="65" customWidth="1"/>
    <col min="8195" max="8197" width="12.5703125" style="65" customWidth="1"/>
    <col min="8198" max="8198" width="13" style="65" customWidth="1"/>
    <col min="8199" max="8446" width="9.140625" style="65"/>
    <col min="8447" max="8447" width="4.85546875" style="65" customWidth="1"/>
    <col min="8448" max="8448" width="34.28515625" style="65" customWidth="1"/>
    <col min="8449" max="8450" width="12.7109375" style="65" customWidth="1"/>
    <col min="8451" max="8453" width="12.5703125" style="65" customWidth="1"/>
    <col min="8454" max="8454" width="13" style="65" customWidth="1"/>
    <col min="8455" max="8702" width="9.140625" style="65"/>
    <col min="8703" max="8703" width="4.85546875" style="65" customWidth="1"/>
    <col min="8704" max="8704" width="34.28515625" style="65" customWidth="1"/>
    <col min="8705" max="8706" width="12.7109375" style="65" customWidth="1"/>
    <col min="8707" max="8709" width="12.5703125" style="65" customWidth="1"/>
    <col min="8710" max="8710" width="13" style="65" customWidth="1"/>
    <col min="8711" max="8958" width="9.140625" style="65"/>
    <col min="8959" max="8959" width="4.85546875" style="65" customWidth="1"/>
    <col min="8960" max="8960" width="34.28515625" style="65" customWidth="1"/>
    <col min="8961" max="8962" width="12.7109375" style="65" customWidth="1"/>
    <col min="8963" max="8965" width="12.5703125" style="65" customWidth="1"/>
    <col min="8966" max="8966" width="13" style="65" customWidth="1"/>
    <col min="8967" max="9214" width="9.140625" style="65"/>
    <col min="9215" max="9215" width="4.85546875" style="65" customWidth="1"/>
    <col min="9216" max="9216" width="34.28515625" style="65" customWidth="1"/>
    <col min="9217" max="9218" width="12.7109375" style="65" customWidth="1"/>
    <col min="9219" max="9221" width="12.5703125" style="65" customWidth="1"/>
    <col min="9222" max="9222" width="13" style="65" customWidth="1"/>
    <col min="9223" max="9470" width="9.140625" style="65"/>
    <col min="9471" max="9471" width="4.85546875" style="65" customWidth="1"/>
    <col min="9472" max="9472" width="34.28515625" style="65" customWidth="1"/>
    <col min="9473" max="9474" width="12.7109375" style="65" customWidth="1"/>
    <col min="9475" max="9477" width="12.5703125" style="65" customWidth="1"/>
    <col min="9478" max="9478" width="13" style="65" customWidth="1"/>
    <col min="9479" max="9726" width="9.140625" style="65"/>
    <col min="9727" max="9727" width="4.85546875" style="65" customWidth="1"/>
    <col min="9728" max="9728" width="34.28515625" style="65" customWidth="1"/>
    <col min="9729" max="9730" width="12.7109375" style="65" customWidth="1"/>
    <col min="9731" max="9733" width="12.5703125" style="65" customWidth="1"/>
    <col min="9734" max="9734" width="13" style="65" customWidth="1"/>
    <col min="9735" max="9982" width="9.140625" style="65"/>
    <col min="9983" max="9983" width="4.85546875" style="65" customWidth="1"/>
    <col min="9984" max="9984" width="34.28515625" style="65" customWidth="1"/>
    <col min="9985" max="9986" width="12.7109375" style="65" customWidth="1"/>
    <col min="9987" max="9989" width="12.5703125" style="65" customWidth="1"/>
    <col min="9990" max="9990" width="13" style="65" customWidth="1"/>
    <col min="9991" max="10238" width="9.140625" style="65"/>
    <col min="10239" max="10239" width="4.85546875" style="65" customWidth="1"/>
    <col min="10240" max="10240" width="34.28515625" style="65" customWidth="1"/>
    <col min="10241" max="10242" width="12.7109375" style="65" customWidth="1"/>
    <col min="10243" max="10245" width="12.5703125" style="65" customWidth="1"/>
    <col min="10246" max="10246" width="13" style="65" customWidth="1"/>
    <col min="10247" max="10494" width="9.140625" style="65"/>
    <col min="10495" max="10495" width="4.85546875" style="65" customWidth="1"/>
    <col min="10496" max="10496" width="34.28515625" style="65" customWidth="1"/>
    <col min="10497" max="10498" width="12.7109375" style="65" customWidth="1"/>
    <col min="10499" max="10501" width="12.5703125" style="65" customWidth="1"/>
    <col min="10502" max="10502" width="13" style="65" customWidth="1"/>
    <col min="10503" max="10750" width="9.140625" style="65"/>
    <col min="10751" max="10751" width="4.85546875" style="65" customWidth="1"/>
    <col min="10752" max="10752" width="34.28515625" style="65" customWidth="1"/>
    <col min="10753" max="10754" width="12.7109375" style="65" customWidth="1"/>
    <col min="10755" max="10757" width="12.5703125" style="65" customWidth="1"/>
    <col min="10758" max="10758" width="13" style="65" customWidth="1"/>
    <col min="10759" max="11006" width="9.140625" style="65"/>
    <col min="11007" max="11007" width="4.85546875" style="65" customWidth="1"/>
    <col min="11008" max="11008" width="34.28515625" style="65" customWidth="1"/>
    <col min="11009" max="11010" width="12.7109375" style="65" customWidth="1"/>
    <col min="11011" max="11013" width="12.5703125" style="65" customWidth="1"/>
    <col min="11014" max="11014" width="13" style="65" customWidth="1"/>
    <col min="11015" max="11262" width="9.140625" style="65"/>
    <col min="11263" max="11263" width="4.85546875" style="65" customWidth="1"/>
    <col min="11264" max="11264" width="34.28515625" style="65" customWidth="1"/>
    <col min="11265" max="11266" width="12.7109375" style="65" customWidth="1"/>
    <col min="11267" max="11269" width="12.5703125" style="65" customWidth="1"/>
    <col min="11270" max="11270" width="13" style="65" customWidth="1"/>
    <col min="11271" max="11518" width="9.140625" style="65"/>
    <col min="11519" max="11519" width="4.85546875" style="65" customWidth="1"/>
    <col min="11520" max="11520" width="34.28515625" style="65" customWidth="1"/>
    <col min="11521" max="11522" width="12.7109375" style="65" customWidth="1"/>
    <col min="11523" max="11525" width="12.5703125" style="65" customWidth="1"/>
    <col min="11526" max="11526" width="13" style="65" customWidth="1"/>
    <col min="11527" max="11774" width="9.140625" style="65"/>
    <col min="11775" max="11775" width="4.85546875" style="65" customWidth="1"/>
    <col min="11776" max="11776" width="34.28515625" style="65" customWidth="1"/>
    <col min="11777" max="11778" width="12.7109375" style="65" customWidth="1"/>
    <col min="11779" max="11781" width="12.5703125" style="65" customWidth="1"/>
    <col min="11782" max="11782" width="13" style="65" customWidth="1"/>
    <col min="11783" max="12030" width="9.140625" style="65"/>
    <col min="12031" max="12031" width="4.85546875" style="65" customWidth="1"/>
    <col min="12032" max="12032" width="34.28515625" style="65" customWidth="1"/>
    <col min="12033" max="12034" width="12.7109375" style="65" customWidth="1"/>
    <col min="12035" max="12037" width="12.5703125" style="65" customWidth="1"/>
    <col min="12038" max="12038" width="13" style="65" customWidth="1"/>
    <col min="12039" max="12286" width="9.140625" style="65"/>
    <col min="12287" max="12287" width="4.85546875" style="65" customWidth="1"/>
    <col min="12288" max="12288" width="34.28515625" style="65" customWidth="1"/>
    <col min="12289" max="12290" width="12.7109375" style="65" customWidth="1"/>
    <col min="12291" max="12293" width="12.5703125" style="65" customWidth="1"/>
    <col min="12294" max="12294" width="13" style="65" customWidth="1"/>
    <col min="12295" max="12542" width="9.140625" style="65"/>
    <col min="12543" max="12543" width="4.85546875" style="65" customWidth="1"/>
    <col min="12544" max="12544" width="34.28515625" style="65" customWidth="1"/>
    <col min="12545" max="12546" width="12.7109375" style="65" customWidth="1"/>
    <col min="12547" max="12549" width="12.5703125" style="65" customWidth="1"/>
    <col min="12550" max="12550" width="13" style="65" customWidth="1"/>
    <col min="12551" max="12798" width="9.140625" style="65"/>
    <col min="12799" max="12799" width="4.85546875" style="65" customWidth="1"/>
    <col min="12800" max="12800" width="34.28515625" style="65" customWidth="1"/>
    <col min="12801" max="12802" width="12.7109375" style="65" customWidth="1"/>
    <col min="12803" max="12805" width="12.5703125" style="65" customWidth="1"/>
    <col min="12806" max="12806" width="13" style="65" customWidth="1"/>
    <col min="12807" max="13054" width="9.140625" style="65"/>
    <col min="13055" max="13055" width="4.85546875" style="65" customWidth="1"/>
    <col min="13056" max="13056" width="34.28515625" style="65" customWidth="1"/>
    <col min="13057" max="13058" width="12.7109375" style="65" customWidth="1"/>
    <col min="13059" max="13061" width="12.5703125" style="65" customWidth="1"/>
    <col min="13062" max="13062" width="13" style="65" customWidth="1"/>
    <col min="13063" max="13310" width="9.140625" style="65"/>
    <col min="13311" max="13311" width="4.85546875" style="65" customWidth="1"/>
    <col min="13312" max="13312" width="34.28515625" style="65" customWidth="1"/>
    <col min="13313" max="13314" width="12.7109375" style="65" customWidth="1"/>
    <col min="13315" max="13317" width="12.5703125" style="65" customWidth="1"/>
    <col min="13318" max="13318" width="13" style="65" customWidth="1"/>
    <col min="13319" max="13566" width="9.140625" style="65"/>
    <col min="13567" max="13567" width="4.85546875" style="65" customWidth="1"/>
    <col min="13568" max="13568" width="34.28515625" style="65" customWidth="1"/>
    <col min="13569" max="13570" width="12.7109375" style="65" customWidth="1"/>
    <col min="13571" max="13573" width="12.5703125" style="65" customWidth="1"/>
    <col min="13574" max="13574" width="13" style="65" customWidth="1"/>
    <col min="13575" max="13822" width="9.140625" style="65"/>
    <col min="13823" max="13823" width="4.85546875" style="65" customWidth="1"/>
    <col min="13824" max="13824" width="34.28515625" style="65" customWidth="1"/>
    <col min="13825" max="13826" width="12.7109375" style="65" customWidth="1"/>
    <col min="13827" max="13829" width="12.5703125" style="65" customWidth="1"/>
    <col min="13830" max="13830" width="13" style="65" customWidth="1"/>
    <col min="13831" max="14078" width="9.140625" style="65"/>
    <col min="14079" max="14079" width="4.85546875" style="65" customWidth="1"/>
    <col min="14080" max="14080" width="34.28515625" style="65" customWidth="1"/>
    <col min="14081" max="14082" width="12.7109375" style="65" customWidth="1"/>
    <col min="14083" max="14085" width="12.5703125" style="65" customWidth="1"/>
    <col min="14086" max="14086" width="13" style="65" customWidth="1"/>
    <col min="14087" max="14334" width="9.140625" style="65"/>
    <col min="14335" max="14335" width="4.85546875" style="65" customWidth="1"/>
    <col min="14336" max="14336" width="34.28515625" style="65" customWidth="1"/>
    <col min="14337" max="14338" width="12.7109375" style="65" customWidth="1"/>
    <col min="14339" max="14341" width="12.5703125" style="65" customWidth="1"/>
    <col min="14342" max="14342" width="13" style="65" customWidth="1"/>
    <col min="14343" max="14590" width="9.140625" style="65"/>
    <col min="14591" max="14591" width="4.85546875" style="65" customWidth="1"/>
    <col min="14592" max="14592" width="34.28515625" style="65" customWidth="1"/>
    <col min="14593" max="14594" width="12.7109375" style="65" customWidth="1"/>
    <col min="14595" max="14597" width="12.5703125" style="65" customWidth="1"/>
    <col min="14598" max="14598" width="13" style="65" customWidth="1"/>
    <col min="14599" max="14846" width="9.140625" style="65"/>
    <col min="14847" max="14847" width="4.85546875" style="65" customWidth="1"/>
    <col min="14848" max="14848" width="34.28515625" style="65" customWidth="1"/>
    <col min="14849" max="14850" width="12.7109375" style="65" customWidth="1"/>
    <col min="14851" max="14853" width="12.5703125" style="65" customWidth="1"/>
    <col min="14854" max="14854" width="13" style="65" customWidth="1"/>
    <col min="14855" max="15102" width="9.140625" style="65"/>
    <col min="15103" max="15103" width="4.85546875" style="65" customWidth="1"/>
    <col min="15104" max="15104" width="34.28515625" style="65" customWidth="1"/>
    <col min="15105" max="15106" width="12.7109375" style="65" customWidth="1"/>
    <col min="15107" max="15109" width="12.5703125" style="65" customWidth="1"/>
    <col min="15110" max="15110" width="13" style="65" customWidth="1"/>
    <col min="15111" max="15358" width="9.140625" style="65"/>
    <col min="15359" max="15359" width="4.85546875" style="65" customWidth="1"/>
    <col min="15360" max="15360" width="34.28515625" style="65" customWidth="1"/>
    <col min="15361" max="15362" width="12.7109375" style="65" customWidth="1"/>
    <col min="15363" max="15365" width="12.5703125" style="65" customWidth="1"/>
    <col min="15366" max="15366" width="13" style="65" customWidth="1"/>
    <col min="15367" max="15614" width="9.140625" style="65"/>
    <col min="15615" max="15615" width="4.85546875" style="65" customWidth="1"/>
    <col min="15616" max="15616" width="34.28515625" style="65" customWidth="1"/>
    <col min="15617" max="15618" width="12.7109375" style="65" customWidth="1"/>
    <col min="15619" max="15621" width="12.5703125" style="65" customWidth="1"/>
    <col min="15622" max="15622" width="13" style="65" customWidth="1"/>
    <col min="15623" max="15870" width="9.140625" style="65"/>
    <col min="15871" max="15871" width="4.85546875" style="65" customWidth="1"/>
    <col min="15872" max="15872" width="34.28515625" style="65" customWidth="1"/>
    <col min="15873" max="15874" width="12.7109375" style="65" customWidth="1"/>
    <col min="15875" max="15877" width="12.5703125" style="65" customWidth="1"/>
    <col min="15878" max="15878" width="13" style="65" customWidth="1"/>
    <col min="15879" max="16126" width="9.140625" style="65"/>
    <col min="16127" max="16127" width="4.85546875" style="65" customWidth="1"/>
    <col min="16128" max="16128" width="34.28515625" style="65" customWidth="1"/>
    <col min="16129" max="16130" width="12.7109375" style="65" customWidth="1"/>
    <col min="16131" max="16133" width="12.5703125" style="65" customWidth="1"/>
    <col min="16134" max="16134" width="13" style="65" customWidth="1"/>
    <col min="16135" max="16384" width="9.140625" style="65"/>
  </cols>
  <sheetData>
    <row r="1" spans="1:13" ht="16.5" thickBot="1" x14ac:dyDescent="0.3">
      <c r="A1" s="2" t="s">
        <v>174</v>
      </c>
      <c r="B1" s="2"/>
      <c r="C1" s="2"/>
      <c r="I1" s="147"/>
      <c r="J1" s="147"/>
      <c r="K1" s="147"/>
      <c r="L1" s="147"/>
      <c r="M1" s="147"/>
    </row>
    <row r="2" spans="1:13" ht="15.75" thickBot="1" x14ac:dyDescent="0.3">
      <c r="A2" s="66"/>
      <c r="B2" s="66"/>
      <c r="C2" s="6"/>
      <c r="D2" s="180" t="s">
        <v>69</v>
      </c>
      <c r="E2" s="181"/>
      <c r="F2" s="181"/>
      <c r="G2" s="181"/>
      <c r="H2" s="181"/>
      <c r="I2" s="181"/>
      <c r="J2" s="182"/>
      <c r="K2" s="182"/>
      <c r="L2" s="182"/>
      <c r="M2" s="183"/>
    </row>
    <row r="3" spans="1:13" ht="16.5" thickTop="1" thickBot="1" x14ac:dyDescent="0.3">
      <c r="A3" s="67" t="s">
        <v>70</v>
      </c>
      <c r="B3" s="68" t="s">
        <v>2</v>
      </c>
      <c r="C3" s="68" t="s">
        <v>3</v>
      </c>
      <c r="D3" s="166">
        <v>2019</v>
      </c>
      <c r="E3" s="167"/>
      <c r="F3" s="167" t="s">
        <v>176</v>
      </c>
      <c r="G3" s="168" t="s">
        <v>71</v>
      </c>
      <c r="H3" s="169" t="s">
        <v>181</v>
      </c>
      <c r="I3" s="170" t="s">
        <v>183</v>
      </c>
      <c r="J3" s="170" t="s">
        <v>189</v>
      </c>
      <c r="K3" s="170" t="s">
        <v>8</v>
      </c>
      <c r="L3" s="170" t="s">
        <v>258</v>
      </c>
      <c r="M3" s="170" t="s">
        <v>263</v>
      </c>
    </row>
    <row r="4" spans="1:13" ht="15.75" thickTop="1" x14ac:dyDescent="0.25">
      <c r="A4" s="69">
        <v>1012</v>
      </c>
      <c r="B4" s="11">
        <v>6130</v>
      </c>
      <c r="C4" s="11" t="s">
        <v>72</v>
      </c>
      <c r="D4" s="70">
        <v>700000</v>
      </c>
      <c r="E4" s="70">
        <v>700000</v>
      </c>
      <c r="F4" s="70">
        <v>700000</v>
      </c>
      <c r="G4" s="70">
        <v>700000</v>
      </c>
      <c r="H4" s="70">
        <v>700000</v>
      </c>
      <c r="I4" s="148">
        <v>20000</v>
      </c>
      <c r="J4" s="148">
        <v>20000</v>
      </c>
      <c r="K4" s="148">
        <v>20000</v>
      </c>
      <c r="L4" s="148">
        <v>20000</v>
      </c>
      <c r="M4" s="159">
        <v>14000</v>
      </c>
    </row>
    <row r="5" spans="1:13" x14ac:dyDescent="0.25">
      <c r="A5" s="69">
        <v>1012</v>
      </c>
      <c r="B5" s="11">
        <v>5164</v>
      </c>
      <c r="C5" s="11" t="s">
        <v>235</v>
      </c>
      <c r="D5" s="71">
        <v>500</v>
      </c>
      <c r="E5" s="71">
        <v>500</v>
      </c>
      <c r="F5" s="71">
        <v>500</v>
      </c>
      <c r="G5" s="71">
        <v>500</v>
      </c>
      <c r="H5" s="71">
        <v>500</v>
      </c>
      <c r="I5" s="148">
        <v>500</v>
      </c>
      <c r="J5" s="148">
        <v>500</v>
      </c>
      <c r="K5" s="148">
        <v>500</v>
      </c>
      <c r="L5" s="148">
        <v>500</v>
      </c>
      <c r="M5" s="148">
        <v>500</v>
      </c>
    </row>
    <row r="6" spans="1:13" x14ac:dyDescent="0.25">
      <c r="A6" s="72">
        <v>1012</v>
      </c>
      <c r="B6" s="15">
        <v>5362</v>
      </c>
      <c r="C6" s="15" t="s">
        <v>236</v>
      </c>
      <c r="D6" s="73">
        <v>12000</v>
      </c>
      <c r="E6" s="73">
        <v>12000</v>
      </c>
      <c r="F6" s="73">
        <v>12000</v>
      </c>
      <c r="G6" s="73">
        <v>12000</v>
      </c>
      <c r="H6" s="73">
        <v>12000</v>
      </c>
      <c r="I6" s="149">
        <v>12000</v>
      </c>
      <c r="J6" s="149">
        <v>12000</v>
      </c>
      <c r="K6" s="149">
        <v>12000</v>
      </c>
      <c r="L6" s="149">
        <v>12000</v>
      </c>
      <c r="M6" s="165">
        <v>6000</v>
      </c>
    </row>
    <row r="7" spans="1:13" x14ac:dyDescent="0.25">
      <c r="A7" s="72">
        <v>1012</v>
      </c>
      <c r="B7" s="15">
        <v>5169</v>
      </c>
      <c r="C7" s="15" t="s">
        <v>237</v>
      </c>
      <c r="D7" s="73">
        <v>7000</v>
      </c>
      <c r="E7" s="73">
        <v>7000</v>
      </c>
      <c r="F7" s="73">
        <v>7000</v>
      </c>
      <c r="G7" s="73">
        <v>7000</v>
      </c>
      <c r="H7" s="73">
        <v>7000</v>
      </c>
      <c r="I7" s="149">
        <v>7000</v>
      </c>
      <c r="J7" s="149">
        <v>7000</v>
      </c>
      <c r="K7" s="149">
        <v>7000</v>
      </c>
      <c r="L7" s="149">
        <v>7000</v>
      </c>
      <c r="M7" s="149">
        <v>7000</v>
      </c>
    </row>
    <row r="8" spans="1:13" x14ac:dyDescent="0.25">
      <c r="A8" s="74">
        <v>1012</v>
      </c>
      <c r="B8" s="75"/>
      <c r="C8" s="26" t="s">
        <v>36</v>
      </c>
      <c r="D8" s="76">
        <f t="shared" ref="D8:M8" si="0">SUM(D4:D7)</f>
        <v>719500</v>
      </c>
      <c r="E8" s="76">
        <f t="shared" si="0"/>
        <v>719500</v>
      </c>
      <c r="F8" s="76">
        <f t="shared" si="0"/>
        <v>719500</v>
      </c>
      <c r="G8" s="76">
        <f t="shared" si="0"/>
        <v>719500</v>
      </c>
      <c r="H8" s="76">
        <f t="shared" si="0"/>
        <v>719500</v>
      </c>
      <c r="I8" s="150">
        <f t="shared" si="0"/>
        <v>39500</v>
      </c>
      <c r="J8" s="150">
        <f t="shared" si="0"/>
        <v>39500</v>
      </c>
      <c r="K8" s="150">
        <f t="shared" si="0"/>
        <v>39500</v>
      </c>
      <c r="L8" s="150">
        <f t="shared" si="0"/>
        <v>39500</v>
      </c>
      <c r="M8" s="150">
        <f t="shared" si="0"/>
        <v>27500</v>
      </c>
    </row>
    <row r="9" spans="1:13" s="79" customFormat="1" x14ac:dyDescent="0.25">
      <c r="A9" s="77">
        <v>2212</v>
      </c>
      <c r="B9" s="78">
        <v>5021</v>
      </c>
      <c r="C9" s="31" t="s">
        <v>238</v>
      </c>
      <c r="D9" s="127">
        <v>40000</v>
      </c>
      <c r="E9" s="127">
        <v>40000</v>
      </c>
      <c r="F9" s="127">
        <v>40000</v>
      </c>
      <c r="G9" s="127">
        <v>40000</v>
      </c>
      <c r="H9" s="127">
        <v>40000</v>
      </c>
      <c r="I9" s="151">
        <v>40000</v>
      </c>
      <c r="J9" s="151">
        <v>40000</v>
      </c>
      <c r="K9" s="151">
        <v>40000</v>
      </c>
      <c r="L9" s="151">
        <v>0</v>
      </c>
      <c r="M9" s="151">
        <v>0</v>
      </c>
    </row>
    <row r="10" spans="1:13" x14ac:dyDescent="0.25">
      <c r="A10" s="80">
        <v>2212</v>
      </c>
      <c r="B10" s="81">
        <v>5169</v>
      </c>
      <c r="C10" s="15" t="s">
        <v>73</v>
      </c>
      <c r="D10" s="99">
        <v>200000</v>
      </c>
      <c r="E10" s="99">
        <v>200000</v>
      </c>
      <c r="F10" s="99">
        <v>200000</v>
      </c>
      <c r="G10" s="99">
        <v>200000</v>
      </c>
      <c r="H10" s="99">
        <v>200000</v>
      </c>
      <c r="I10" s="152">
        <v>200000</v>
      </c>
      <c r="J10" s="152">
        <v>200000</v>
      </c>
      <c r="K10" s="152">
        <v>200000</v>
      </c>
      <c r="L10" s="152">
        <v>200000</v>
      </c>
      <c r="M10" s="153">
        <v>90000</v>
      </c>
    </row>
    <row r="11" spans="1:13" x14ac:dyDescent="0.25">
      <c r="A11" s="80">
        <v>2212</v>
      </c>
      <c r="B11" s="81">
        <v>5171</v>
      </c>
      <c r="C11" s="82" t="s">
        <v>163</v>
      </c>
      <c r="D11" s="99">
        <v>2524000</v>
      </c>
      <c r="E11" s="99">
        <v>2524000</v>
      </c>
      <c r="F11" s="99">
        <v>1724000</v>
      </c>
      <c r="G11" s="99">
        <v>1724000</v>
      </c>
      <c r="H11" s="99">
        <v>1724000</v>
      </c>
      <c r="I11" s="152">
        <v>3300000</v>
      </c>
      <c r="J11" s="152">
        <v>3300000</v>
      </c>
      <c r="K11" s="152">
        <v>3160000</v>
      </c>
      <c r="L11" s="152">
        <v>3160000</v>
      </c>
      <c r="M11" s="153">
        <v>3100000</v>
      </c>
    </row>
    <row r="12" spans="1:13" x14ac:dyDescent="0.25">
      <c r="A12" s="80">
        <v>2212</v>
      </c>
      <c r="B12" s="81"/>
      <c r="C12" s="82" t="s">
        <v>155</v>
      </c>
      <c r="D12" s="99">
        <v>462500</v>
      </c>
      <c r="E12" s="99">
        <v>462500</v>
      </c>
      <c r="F12" s="99">
        <v>462500</v>
      </c>
      <c r="G12" s="99">
        <v>462500</v>
      </c>
      <c r="H12" s="99">
        <v>0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</row>
    <row r="13" spans="1:13" x14ac:dyDescent="0.25">
      <c r="A13" s="80">
        <v>2212</v>
      </c>
      <c r="B13" s="81">
        <v>6121</v>
      </c>
      <c r="C13" s="82" t="s">
        <v>239</v>
      </c>
      <c r="D13" s="83">
        <v>2500000</v>
      </c>
      <c r="E13" s="83">
        <v>2500000</v>
      </c>
      <c r="F13" s="83">
        <v>2500000</v>
      </c>
      <c r="G13" s="83">
        <v>2500000</v>
      </c>
      <c r="H13" s="83">
        <v>2500000</v>
      </c>
      <c r="I13" s="152">
        <v>4000000</v>
      </c>
      <c r="J13" s="152">
        <v>4000000</v>
      </c>
      <c r="K13" s="152">
        <v>800000</v>
      </c>
      <c r="L13" s="152">
        <v>220000</v>
      </c>
      <c r="M13" s="152">
        <v>220000</v>
      </c>
    </row>
    <row r="14" spans="1:13" x14ac:dyDescent="0.25">
      <c r="A14" s="74">
        <v>2212</v>
      </c>
      <c r="B14" s="75"/>
      <c r="C14" s="84" t="s">
        <v>74</v>
      </c>
      <c r="D14" s="76">
        <f t="shared" ref="D14:M14" si="1">SUM(D9:D13)</f>
        <v>5726500</v>
      </c>
      <c r="E14" s="76">
        <f t="shared" si="1"/>
        <v>5726500</v>
      </c>
      <c r="F14" s="76">
        <f t="shared" si="1"/>
        <v>4926500</v>
      </c>
      <c r="G14" s="76">
        <f t="shared" si="1"/>
        <v>4926500</v>
      </c>
      <c r="H14" s="76">
        <f t="shared" si="1"/>
        <v>4464000</v>
      </c>
      <c r="I14" s="150">
        <f t="shared" si="1"/>
        <v>7540000</v>
      </c>
      <c r="J14" s="150">
        <f t="shared" si="1"/>
        <v>7540000</v>
      </c>
      <c r="K14" s="150">
        <f t="shared" si="1"/>
        <v>4200000</v>
      </c>
      <c r="L14" s="150">
        <f t="shared" si="1"/>
        <v>3580000</v>
      </c>
      <c r="M14" s="150">
        <f t="shared" si="1"/>
        <v>3410000</v>
      </c>
    </row>
    <row r="15" spans="1:13" s="33" customFormat="1" x14ac:dyDescent="0.25">
      <c r="A15" s="85">
        <v>2219</v>
      </c>
      <c r="B15" s="86">
        <v>5169</v>
      </c>
      <c r="C15" s="87" t="s">
        <v>240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151">
        <v>0</v>
      </c>
      <c r="J15" s="151">
        <v>0</v>
      </c>
      <c r="K15" s="151">
        <v>0</v>
      </c>
      <c r="L15" s="151">
        <v>10000</v>
      </c>
      <c r="M15" s="151">
        <v>10000</v>
      </c>
    </row>
    <row r="16" spans="1:13" x14ac:dyDescent="0.25">
      <c r="A16" s="80">
        <v>2219</v>
      </c>
      <c r="B16" s="81">
        <v>6121</v>
      </c>
      <c r="C16" s="82" t="s">
        <v>185</v>
      </c>
      <c r="D16" s="83">
        <v>200000</v>
      </c>
      <c r="E16" s="83">
        <v>200000</v>
      </c>
      <c r="F16" s="83">
        <v>800000</v>
      </c>
      <c r="G16" s="83">
        <v>810000</v>
      </c>
      <c r="H16" s="83">
        <v>810000</v>
      </c>
      <c r="I16" s="152">
        <v>810000</v>
      </c>
      <c r="J16" s="152">
        <v>810000</v>
      </c>
      <c r="K16" s="152">
        <v>810000</v>
      </c>
      <c r="L16" s="152">
        <v>910000</v>
      </c>
      <c r="M16" s="153">
        <v>900000</v>
      </c>
    </row>
    <row r="17" spans="1:13" x14ac:dyDescent="0.25">
      <c r="A17" s="74">
        <v>2219</v>
      </c>
      <c r="B17" s="75"/>
      <c r="C17" s="84" t="s">
        <v>165</v>
      </c>
      <c r="D17" s="76">
        <f t="shared" ref="D17:M17" si="2">SUM(D15:D16)</f>
        <v>200000</v>
      </c>
      <c r="E17" s="76">
        <f t="shared" si="2"/>
        <v>200000</v>
      </c>
      <c r="F17" s="76">
        <f t="shared" si="2"/>
        <v>800000</v>
      </c>
      <c r="G17" s="76">
        <f t="shared" si="2"/>
        <v>810000</v>
      </c>
      <c r="H17" s="76">
        <f t="shared" si="2"/>
        <v>810000</v>
      </c>
      <c r="I17" s="150">
        <f t="shared" si="2"/>
        <v>810000</v>
      </c>
      <c r="J17" s="150">
        <f t="shared" si="2"/>
        <v>810000</v>
      </c>
      <c r="K17" s="150">
        <f t="shared" si="2"/>
        <v>810000</v>
      </c>
      <c r="L17" s="150">
        <f t="shared" si="2"/>
        <v>920000</v>
      </c>
      <c r="M17" s="150">
        <f t="shared" si="2"/>
        <v>910000</v>
      </c>
    </row>
    <row r="18" spans="1:13" s="79" customFormat="1" x14ac:dyDescent="0.25">
      <c r="A18" s="85">
        <v>2221</v>
      </c>
      <c r="B18" s="86">
        <v>5171</v>
      </c>
      <c r="C18" s="87" t="s">
        <v>241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</row>
    <row r="19" spans="1:13" x14ac:dyDescent="0.25">
      <c r="A19" s="74">
        <v>2221</v>
      </c>
      <c r="B19" s="75"/>
      <c r="C19" s="84" t="s">
        <v>75</v>
      </c>
      <c r="D19" s="76">
        <f t="shared" ref="D19:M19" si="3">SUM(D18)</f>
        <v>0</v>
      </c>
      <c r="E19" s="76">
        <f t="shared" si="3"/>
        <v>0</v>
      </c>
      <c r="F19" s="76">
        <f t="shared" si="3"/>
        <v>0</v>
      </c>
      <c r="G19" s="76">
        <f t="shared" si="3"/>
        <v>0</v>
      </c>
      <c r="H19" s="76">
        <f t="shared" si="3"/>
        <v>0</v>
      </c>
      <c r="I19" s="150">
        <f t="shared" si="3"/>
        <v>0</v>
      </c>
      <c r="J19" s="150">
        <f t="shared" si="3"/>
        <v>0</v>
      </c>
      <c r="K19" s="150">
        <f t="shared" si="3"/>
        <v>0</v>
      </c>
      <c r="L19" s="150">
        <f t="shared" si="3"/>
        <v>0</v>
      </c>
      <c r="M19" s="150">
        <f t="shared" si="3"/>
        <v>0</v>
      </c>
    </row>
    <row r="20" spans="1:13" s="33" customFormat="1" x14ac:dyDescent="0.25">
      <c r="A20" s="85">
        <v>2223</v>
      </c>
      <c r="B20" s="86">
        <v>5137</v>
      </c>
      <c r="C20" s="87" t="s">
        <v>242</v>
      </c>
      <c r="D20" s="88">
        <v>0</v>
      </c>
      <c r="E20" s="88">
        <v>0</v>
      </c>
      <c r="F20" s="88">
        <v>0</v>
      </c>
      <c r="G20" s="88">
        <v>0</v>
      </c>
      <c r="H20" s="88">
        <v>5000</v>
      </c>
      <c r="I20" s="151">
        <v>5000</v>
      </c>
      <c r="J20" s="151">
        <v>5000</v>
      </c>
      <c r="K20" s="151">
        <v>5000</v>
      </c>
      <c r="L20" s="151">
        <v>5000</v>
      </c>
      <c r="M20" s="151">
        <v>5000</v>
      </c>
    </row>
    <row r="21" spans="1:13" s="33" customFormat="1" x14ac:dyDescent="0.25">
      <c r="A21" s="85">
        <v>2223</v>
      </c>
      <c r="B21" s="86">
        <v>5169</v>
      </c>
      <c r="C21" s="87" t="s">
        <v>264</v>
      </c>
      <c r="D21" s="88">
        <v>0</v>
      </c>
      <c r="E21" s="88"/>
      <c r="F21" s="88"/>
      <c r="G21" s="88"/>
      <c r="H21" s="88"/>
      <c r="I21" s="151">
        <v>0</v>
      </c>
      <c r="J21" s="151">
        <v>0</v>
      </c>
      <c r="K21" s="151">
        <v>0</v>
      </c>
      <c r="L21" s="151">
        <v>0</v>
      </c>
      <c r="M21" s="160">
        <v>5000</v>
      </c>
    </row>
    <row r="22" spans="1:13" x14ac:dyDescent="0.25">
      <c r="A22" s="89">
        <v>2223</v>
      </c>
      <c r="B22" s="81">
        <v>5171</v>
      </c>
      <c r="C22" s="82" t="s">
        <v>76</v>
      </c>
      <c r="D22" s="83">
        <v>50000</v>
      </c>
      <c r="E22" s="83">
        <v>50000</v>
      </c>
      <c r="F22" s="83">
        <v>50000</v>
      </c>
      <c r="G22" s="83">
        <v>50000</v>
      </c>
      <c r="H22" s="83">
        <v>50000</v>
      </c>
      <c r="I22" s="152">
        <v>50000</v>
      </c>
      <c r="J22" s="152">
        <v>50000</v>
      </c>
      <c r="K22" s="152">
        <v>50000</v>
      </c>
      <c r="L22" s="152">
        <v>0</v>
      </c>
      <c r="M22" s="152">
        <v>0</v>
      </c>
    </row>
    <row r="23" spans="1:13" x14ac:dyDescent="0.25">
      <c r="A23" s="74">
        <v>2223</v>
      </c>
      <c r="B23" s="75"/>
      <c r="C23" s="84" t="s">
        <v>77</v>
      </c>
      <c r="D23" s="76">
        <f t="shared" ref="D23:M23" si="4">SUM(D20:D22)</f>
        <v>50000</v>
      </c>
      <c r="E23" s="76">
        <f t="shared" si="4"/>
        <v>50000</v>
      </c>
      <c r="F23" s="76">
        <f t="shared" si="4"/>
        <v>50000</v>
      </c>
      <c r="G23" s="76">
        <f t="shared" si="4"/>
        <v>50000</v>
      </c>
      <c r="H23" s="76">
        <f t="shared" si="4"/>
        <v>55000</v>
      </c>
      <c r="I23" s="150">
        <f t="shared" si="4"/>
        <v>55000</v>
      </c>
      <c r="J23" s="150">
        <f t="shared" si="4"/>
        <v>55000</v>
      </c>
      <c r="K23" s="150">
        <f t="shared" si="4"/>
        <v>55000</v>
      </c>
      <c r="L23" s="150">
        <f t="shared" si="4"/>
        <v>5000</v>
      </c>
      <c r="M23" s="150">
        <f t="shared" si="4"/>
        <v>10000</v>
      </c>
    </row>
    <row r="24" spans="1:13" x14ac:dyDescent="0.25">
      <c r="A24" s="80">
        <v>2292</v>
      </c>
      <c r="B24" s="81">
        <v>5193</v>
      </c>
      <c r="C24" s="82" t="s">
        <v>78</v>
      </c>
      <c r="D24" s="83">
        <v>325000</v>
      </c>
      <c r="E24" s="83">
        <v>325000</v>
      </c>
      <c r="F24" s="83">
        <v>332000</v>
      </c>
      <c r="G24" s="83">
        <v>332000</v>
      </c>
      <c r="H24" s="83">
        <v>332000</v>
      </c>
      <c r="I24" s="152">
        <v>332000</v>
      </c>
      <c r="J24" s="152">
        <v>332000</v>
      </c>
      <c r="K24" s="152">
        <v>332000</v>
      </c>
      <c r="L24" s="152">
        <v>332000</v>
      </c>
      <c r="M24" s="152">
        <v>332000</v>
      </c>
    </row>
    <row r="25" spans="1:13" x14ac:dyDescent="0.25">
      <c r="A25" s="74">
        <v>2292</v>
      </c>
      <c r="B25" s="75"/>
      <c r="C25" s="84" t="s">
        <v>75</v>
      </c>
      <c r="D25" s="76">
        <f t="shared" ref="D25:M25" si="5">SUM(D24)</f>
        <v>325000</v>
      </c>
      <c r="E25" s="76">
        <f t="shared" si="5"/>
        <v>325000</v>
      </c>
      <c r="F25" s="76">
        <f t="shared" si="5"/>
        <v>332000</v>
      </c>
      <c r="G25" s="76">
        <f t="shared" si="5"/>
        <v>332000</v>
      </c>
      <c r="H25" s="76">
        <f t="shared" si="5"/>
        <v>332000</v>
      </c>
      <c r="I25" s="150">
        <f t="shared" si="5"/>
        <v>332000</v>
      </c>
      <c r="J25" s="150">
        <f t="shared" si="5"/>
        <v>332000</v>
      </c>
      <c r="K25" s="150">
        <f t="shared" si="5"/>
        <v>332000</v>
      </c>
      <c r="L25" s="150">
        <f t="shared" si="5"/>
        <v>332000</v>
      </c>
      <c r="M25" s="150">
        <f t="shared" si="5"/>
        <v>332000</v>
      </c>
    </row>
    <row r="26" spans="1:13" x14ac:dyDescent="0.25">
      <c r="A26" s="80">
        <v>2310</v>
      </c>
      <c r="B26" s="81">
        <v>5151</v>
      </c>
      <c r="C26" s="82" t="s">
        <v>243</v>
      </c>
      <c r="D26" s="83">
        <v>40000</v>
      </c>
      <c r="E26" s="83">
        <v>40000</v>
      </c>
      <c r="F26" s="83">
        <v>40000</v>
      </c>
      <c r="G26" s="83">
        <v>40000</v>
      </c>
      <c r="H26" s="83">
        <v>40000</v>
      </c>
      <c r="I26" s="152">
        <v>40000</v>
      </c>
      <c r="J26" s="152">
        <v>40000</v>
      </c>
      <c r="K26" s="152">
        <v>40000</v>
      </c>
      <c r="L26" s="152">
        <v>40000</v>
      </c>
      <c r="M26" s="153">
        <v>20000</v>
      </c>
    </row>
    <row r="27" spans="1:13" x14ac:dyDescent="0.25">
      <c r="A27" s="80">
        <v>2310</v>
      </c>
      <c r="B27" s="81">
        <v>5154</v>
      </c>
      <c r="C27" s="82" t="s">
        <v>214</v>
      </c>
      <c r="D27" s="83">
        <v>0</v>
      </c>
      <c r="E27" s="83">
        <v>0</v>
      </c>
      <c r="F27" s="83">
        <v>20000</v>
      </c>
      <c r="G27" s="83">
        <v>20000</v>
      </c>
      <c r="H27" s="83">
        <v>20000</v>
      </c>
      <c r="I27" s="152">
        <v>20000</v>
      </c>
      <c r="J27" s="152">
        <v>20000</v>
      </c>
      <c r="K27" s="152">
        <v>20000</v>
      </c>
      <c r="L27" s="152">
        <v>20000</v>
      </c>
      <c r="M27" s="152">
        <v>20000</v>
      </c>
    </row>
    <row r="28" spans="1:13" x14ac:dyDescent="0.25">
      <c r="A28" s="80">
        <v>2310</v>
      </c>
      <c r="B28" s="81">
        <v>5169</v>
      </c>
      <c r="C28" s="82" t="s">
        <v>244</v>
      </c>
      <c r="D28" s="83">
        <v>0</v>
      </c>
      <c r="E28" s="83">
        <v>0</v>
      </c>
      <c r="F28" s="83">
        <v>32670</v>
      </c>
      <c r="G28" s="83">
        <v>32670</v>
      </c>
      <c r="H28" s="83">
        <v>32670</v>
      </c>
      <c r="I28" s="152">
        <v>47670</v>
      </c>
      <c r="J28" s="152">
        <v>56670</v>
      </c>
      <c r="K28" s="152">
        <v>115000</v>
      </c>
      <c r="L28" s="152">
        <v>118000</v>
      </c>
      <c r="M28" s="153">
        <v>130000</v>
      </c>
    </row>
    <row r="29" spans="1:13" x14ac:dyDescent="0.25">
      <c r="A29" s="80">
        <v>2310</v>
      </c>
      <c r="B29" s="81">
        <v>5171</v>
      </c>
      <c r="C29" s="82" t="s">
        <v>251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152">
        <v>0</v>
      </c>
      <c r="J29" s="152">
        <v>0</v>
      </c>
      <c r="K29" s="152">
        <v>52000</v>
      </c>
      <c r="L29" s="152">
        <v>52000</v>
      </c>
      <c r="M29" s="152">
        <v>52000</v>
      </c>
    </row>
    <row r="30" spans="1:13" x14ac:dyDescent="0.25">
      <c r="A30" s="80">
        <v>2310</v>
      </c>
      <c r="B30" s="81">
        <v>6121</v>
      </c>
      <c r="C30" s="82" t="s">
        <v>79</v>
      </c>
      <c r="D30" s="83">
        <v>1200000</v>
      </c>
      <c r="E30" s="83">
        <v>1200000</v>
      </c>
      <c r="F30" s="83">
        <v>1200000</v>
      </c>
      <c r="G30" s="83">
        <v>1200000</v>
      </c>
      <c r="H30" s="83">
        <v>1200000</v>
      </c>
      <c r="I30" s="152">
        <v>1200000</v>
      </c>
      <c r="J30" s="152">
        <v>1200000</v>
      </c>
      <c r="K30" s="152">
        <v>1200000</v>
      </c>
      <c r="L30" s="152">
        <v>1200000</v>
      </c>
      <c r="M30" s="152">
        <v>1200000</v>
      </c>
    </row>
    <row r="31" spans="1:13" x14ac:dyDescent="0.25">
      <c r="A31" s="80">
        <v>2310</v>
      </c>
      <c r="B31" s="81">
        <v>6121</v>
      </c>
      <c r="C31" s="82" t="s">
        <v>80</v>
      </c>
      <c r="D31" s="83">
        <v>2450000</v>
      </c>
      <c r="E31" s="83">
        <v>2450000</v>
      </c>
      <c r="F31" s="83">
        <v>2450000</v>
      </c>
      <c r="G31" s="83">
        <v>2450000</v>
      </c>
      <c r="H31" s="83">
        <v>2450000</v>
      </c>
      <c r="I31" s="152">
        <v>2450000</v>
      </c>
      <c r="J31" s="152">
        <v>2450000</v>
      </c>
      <c r="K31" s="152">
        <v>2450000</v>
      </c>
      <c r="L31" s="152">
        <v>2500000</v>
      </c>
      <c r="M31" s="152">
        <v>2500000</v>
      </c>
    </row>
    <row r="32" spans="1:13" x14ac:dyDescent="0.25">
      <c r="A32" s="80">
        <v>2310</v>
      </c>
      <c r="B32" s="81">
        <v>6329</v>
      </c>
      <c r="C32" s="82" t="s">
        <v>259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152">
        <v>0</v>
      </c>
      <c r="J32" s="152">
        <v>0</v>
      </c>
      <c r="K32" s="152">
        <v>0</v>
      </c>
      <c r="L32" s="152">
        <v>710985</v>
      </c>
      <c r="M32" s="152">
        <v>710985</v>
      </c>
    </row>
    <row r="33" spans="1:13" x14ac:dyDescent="0.25">
      <c r="A33" s="74">
        <v>2310</v>
      </c>
      <c r="B33" s="75"/>
      <c r="C33" s="84" t="s">
        <v>38</v>
      </c>
      <c r="D33" s="76">
        <f t="shared" ref="D33:M33" si="6">SUM(D26:D32)</f>
        <v>3690000</v>
      </c>
      <c r="E33" s="76">
        <f t="shared" si="6"/>
        <v>3690000</v>
      </c>
      <c r="F33" s="76">
        <f t="shared" si="6"/>
        <v>3742670</v>
      </c>
      <c r="G33" s="76">
        <f t="shared" si="6"/>
        <v>3742670</v>
      </c>
      <c r="H33" s="76">
        <f t="shared" si="6"/>
        <v>3742670</v>
      </c>
      <c r="I33" s="150">
        <f t="shared" si="6"/>
        <v>3757670</v>
      </c>
      <c r="J33" s="150">
        <f t="shared" si="6"/>
        <v>3766670</v>
      </c>
      <c r="K33" s="150">
        <f t="shared" si="6"/>
        <v>3877000</v>
      </c>
      <c r="L33" s="150">
        <f t="shared" si="6"/>
        <v>4640985</v>
      </c>
      <c r="M33" s="150">
        <f t="shared" si="6"/>
        <v>4632985</v>
      </c>
    </row>
    <row r="34" spans="1:13" s="92" customFormat="1" x14ac:dyDescent="0.25">
      <c r="A34" s="90">
        <v>2321</v>
      </c>
      <c r="B34" s="91">
        <v>5122</v>
      </c>
      <c r="C34" s="87" t="s">
        <v>208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151">
        <v>0</v>
      </c>
      <c r="J34" s="151">
        <v>0</v>
      </c>
      <c r="K34" s="151">
        <v>0</v>
      </c>
      <c r="L34" s="151">
        <v>0</v>
      </c>
      <c r="M34" s="151">
        <v>0</v>
      </c>
    </row>
    <row r="35" spans="1:13" x14ac:dyDescent="0.25">
      <c r="A35" s="80">
        <v>2321</v>
      </c>
      <c r="B35" s="81">
        <v>5169</v>
      </c>
      <c r="C35" s="82" t="s">
        <v>81</v>
      </c>
      <c r="D35" s="83">
        <v>0</v>
      </c>
      <c r="E35" s="83">
        <v>0</v>
      </c>
      <c r="F35" s="83">
        <v>50000</v>
      </c>
      <c r="G35" s="83">
        <v>50000</v>
      </c>
      <c r="H35" s="83">
        <v>50000</v>
      </c>
      <c r="I35" s="152">
        <v>50000</v>
      </c>
      <c r="J35" s="152">
        <v>50000</v>
      </c>
      <c r="K35" s="152">
        <v>50000</v>
      </c>
      <c r="L35" s="152">
        <v>50000</v>
      </c>
      <c r="M35" s="153">
        <v>82000</v>
      </c>
    </row>
    <row r="36" spans="1:13" x14ac:dyDescent="0.25">
      <c r="A36" s="80">
        <v>2321</v>
      </c>
      <c r="B36" s="81">
        <v>5171</v>
      </c>
      <c r="C36" s="82" t="s">
        <v>192</v>
      </c>
      <c r="D36" s="83">
        <v>100000</v>
      </c>
      <c r="E36" s="83">
        <v>100000</v>
      </c>
      <c r="F36" s="83">
        <v>100000</v>
      </c>
      <c r="G36" s="83">
        <v>100000</v>
      </c>
      <c r="H36" s="83">
        <v>100000</v>
      </c>
      <c r="I36" s="152">
        <v>100000</v>
      </c>
      <c r="J36" s="152">
        <v>320000</v>
      </c>
      <c r="K36" s="152">
        <v>320000</v>
      </c>
      <c r="L36" s="152">
        <v>320000</v>
      </c>
      <c r="M36" s="152">
        <v>320000</v>
      </c>
    </row>
    <row r="37" spans="1:13" x14ac:dyDescent="0.25">
      <c r="A37" s="80">
        <v>2321</v>
      </c>
      <c r="B37" s="81">
        <v>6121</v>
      </c>
      <c r="C37" s="82" t="s">
        <v>191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152">
        <v>0</v>
      </c>
      <c r="J37" s="152">
        <v>0</v>
      </c>
      <c r="K37" s="152">
        <v>170000</v>
      </c>
      <c r="L37" s="152">
        <v>170000</v>
      </c>
      <c r="M37" s="152">
        <v>170000</v>
      </c>
    </row>
    <row r="38" spans="1:13" x14ac:dyDescent="0.25">
      <c r="A38" s="80">
        <v>2321</v>
      </c>
      <c r="B38" s="81">
        <v>6371</v>
      </c>
      <c r="C38" s="82" t="s">
        <v>82</v>
      </c>
      <c r="D38" s="83">
        <v>150000</v>
      </c>
      <c r="E38" s="83">
        <v>150000</v>
      </c>
      <c r="F38" s="83">
        <v>150000</v>
      </c>
      <c r="G38" s="83">
        <v>150000</v>
      </c>
      <c r="H38" s="83">
        <v>150000</v>
      </c>
      <c r="I38" s="152">
        <v>90000</v>
      </c>
      <c r="J38" s="152">
        <v>90000</v>
      </c>
      <c r="K38" s="152">
        <v>90000</v>
      </c>
      <c r="L38" s="152">
        <v>90000</v>
      </c>
      <c r="M38" s="153">
        <v>60000</v>
      </c>
    </row>
    <row r="39" spans="1:13" x14ac:dyDescent="0.25">
      <c r="A39" s="74">
        <v>2321</v>
      </c>
      <c r="B39" s="75"/>
      <c r="C39" s="84" t="s">
        <v>42</v>
      </c>
      <c r="D39" s="76">
        <f t="shared" ref="D39:M39" si="7">SUM(D34:D38)</f>
        <v>250000</v>
      </c>
      <c r="E39" s="76">
        <f t="shared" si="7"/>
        <v>250000</v>
      </c>
      <c r="F39" s="76">
        <f t="shared" si="7"/>
        <v>300000</v>
      </c>
      <c r="G39" s="76">
        <f t="shared" si="7"/>
        <v>300000</v>
      </c>
      <c r="H39" s="76">
        <f t="shared" si="7"/>
        <v>300000</v>
      </c>
      <c r="I39" s="150">
        <f t="shared" si="7"/>
        <v>240000</v>
      </c>
      <c r="J39" s="150">
        <f t="shared" si="7"/>
        <v>460000</v>
      </c>
      <c r="K39" s="150">
        <f t="shared" si="7"/>
        <v>630000</v>
      </c>
      <c r="L39" s="150">
        <f t="shared" si="7"/>
        <v>630000</v>
      </c>
      <c r="M39" s="150">
        <f t="shared" si="7"/>
        <v>632000</v>
      </c>
    </row>
    <row r="40" spans="1:13" s="33" customFormat="1" x14ac:dyDescent="0.25">
      <c r="A40" s="85">
        <v>2333</v>
      </c>
      <c r="B40" s="86">
        <v>5122</v>
      </c>
      <c r="C40" s="87" t="s">
        <v>245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</row>
    <row r="41" spans="1:13" s="33" customFormat="1" x14ac:dyDescent="0.25">
      <c r="A41" s="85">
        <v>2333</v>
      </c>
      <c r="B41" s="86">
        <v>5171</v>
      </c>
      <c r="C41" s="87" t="s">
        <v>265</v>
      </c>
      <c r="D41" s="88">
        <v>0</v>
      </c>
      <c r="E41" s="88"/>
      <c r="F41" s="88"/>
      <c r="G41" s="88"/>
      <c r="H41" s="88"/>
      <c r="I41" s="151">
        <v>0</v>
      </c>
      <c r="J41" s="151">
        <v>0</v>
      </c>
      <c r="K41" s="151">
        <v>0</v>
      </c>
      <c r="L41" s="151">
        <v>0</v>
      </c>
      <c r="M41" s="160">
        <v>240000</v>
      </c>
    </row>
    <row r="42" spans="1:13" s="93" customFormat="1" x14ac:dyDescent="0.25">
      <c r="A42" s="74">
        <v>2333</v>
      </c>
      <c r="B42" s="75"/>
      <c r="C42" s="84" t="s">
        <v>193</v>
      </c>
      <c r="D42" s="76">
        <f t="shared" ref="D42:L42" si="8">SUM(D40)</f>
        <v>0</v>
      </c>
      <c r="E42" s="76">
        <f t="shared" si="8"/>
        <v>0</v>
      </c>
      <c r="F42" s="76">
        <f t="shared" si="8"/>
        <v>0</v>
      </c>
      <c r="G42" s="76">
        <f t="shared" si="8"/>
        <v>0</v>
      </c>
      <c r="H42" s="76">
        <f t="shared" si="8"/>
        <v>0</v>
      </c>
      <c r="I42" s="150">
        <f t="shared" si="8"/>
        <v>0</v>
      </c>
      <c r="J42" s="150">
        <f t="shared" si="8"/>
        <v>0</v>
      </c>
      <c r="K42" s="150">
        <f t="shared" si="8"/>
        <v>0</v>
      </c>
      <c r="L42" s="150">
        <f t="shared" si="8"/>
        <v>0</v>
      </c>
      <c r="M42" s="150">
        <f>SUM(M40:M41)</f>
        <v>240000</v>
      </c>
    </row>
    <row r="43" spans="1:13" x14ac:dyDescent="0.25">
      <c r="A43" s="80">
        <v>2399</v>
      </c>
      <c r="B43" s="81">
        <v>6121</v>
      </c>
      <c r="C43" s="82" t="s">
        <v>256</v>
      </c>
      <c r="D43" s="83">
        <v>350000</v>
      </c>
      <c r="E43" s="83">
        <v>350000</v>
      </c>
      <c r="F43" s="83">
        <v>350000</v>
      </c>
      <c r="G43" s="83">
        <v>350000</v>
      </c>
      <c r="H43" s="83">
        <v>350000</v>
      </c>
      <c r="I43" s="152">
        <v>536290</v>
      </c>
      <c r="J43" s="152">
        <v>536290</v>
      </c>
      <c r="K43" s="152">
        <v>1150000</v>
      </c>
      <c r="L43" s="152">
        <v>1150000</v>
      </c>
      <c r="M43" s="153">
        <v>1469000</v>
      </c>
    </row>
    <row r="44" spans="1:13" x14ac:dyDescent="0.25">
      <c r="A44" s="80">
        <v>2399</v>
      </c>
      <c r="B44" s="81">
        <v>5169</v>
      </c>
      <c r="C44" s="82" t="s">
        <v>246</v>
      </c>
      <c r="D44" s="83">
        <v>0</v>
      </c>
      <c r="E44" s="83">
        <v>0</v>
      </c>
      <c r="F44" s="83">
        <v>0</v>
      </c>
      <c r="G44" s="83">
        <v>70000</v>
      </c>
      <c r="H44" s="83">
        <v>70000</v>
      </c>
      <c r="I44" s="152">
        <v>70000</v>
      </c>
      <c r="J44" s="152">
        <v>70000</v>
      </c>
      <c r="K44" s="152">
        <v>70000</v>
      </c>
      <c r="L44" s="152">
        <v>70000</v>
      </c>
      <c r="M44" s="153">
        <v>73000</v>
      </c>
    </row>
    <row r="45" spans="1:13" x14ac:dyDescent="0.25">
      <c r="A45" s="74">
        <v>2399</v>
      </c>
      <c r="B45" s="75"/>
      <c r="C45" s="84" t="s">
        <v>156</v>
      </c>
      <c r="D45" s="76">
        <f t="shared" ref="D45:M45" si="9">SUM(D43:D44)</f>
        <v>350000</v>
      </c>
      <c r="E45" s="76">
        <f t="shared" si="9"/>
        <v>350000</v>
      </c>
      <c r="F45" s="76">
        <f t="shared" si="9"/>
        <v>350000</v>
      </c>
      <c r="G45" s="76">
        <f t="shared" si="9"/>
        <v>420000</v>
      </c>
      <c r="H45" s="76">
        <f t="shared" si="9"/>
        <v>420000</v>
      </c>
      <c r="I45" s="150">
        <f t="shared" si="9"/>
        <v>606290</v>
      </c>
      <c r="J45" s="150">
        <f t="shared" si="9"/>
        <v>606290</v>
      </c>
      <c r="K45" s="150">
        <f t="shared" si="9"/>
        <v>1220000</v>
      </c>
      <c r="L45" s="150">
        <f t="shared" si="9"/>
        <v>1220000</v>
      </c>
      <c r="M45" s="150">
        <f t="shared" si="9"/>
        <v>1542000</v>
      </c>
    </row>
    <row r="46" spans="1:13" s="33" customFormat="1" x14ac:dyDescent="0.25">
      <c r="A46" s="85">
        <v>3113</v>
      </c>
      <c r="B46" s="86">
        <v>5021</v>
      </c>
      <c r="C46" s="87" t="s">
        <v>247</v>
      </c>
      <c r="D46" s="88">
        <v>0</v>
      </c>
      <c r="E46" s="88">
        <v>0</v>
      </c>
      <c r="F46" s="88">
        <v>8000</v>
      </c>
      <c r="G46" s="88">
        <v>8000</v>
      </c>
      <c r="H46" s="88">
        <v>8000</v>
      </c>
      <c r="I46" s="151">
        <v>8000</v>
      </c>
      <c r="J46" s="151">
        <v>8000</v>
      </c>
      <c r="K46" s="151">
        <v>8000</v>
      </c>
      <c r="L46" s="151">
        <v>8000</v>
      </c>
      <c r="M46" s="151">
        <v>8000</v>
      </c>
    </row>
    <row r="47" spans="1:13" s="33" customFormat="1" x14ac:dyDescent="0.25">
      <c r="A47" s="85">
        <v>3113</v>
      </c>
      <c r="B47" s="86">
        <v>5139</v>
      </c>
      <c r="C47" s="87" t="s">
        <v>203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</row>
    <row r="48" spans="1:13" s="79" customFormat="1" x14ac:dyDescent="0.25">
      <c r="A48" s="77">
        <v>3113</v>
      </c>
      <c r="B48" s="78">
        <v>5331</v>
      </c>
      <c r="C48" s="87" t="s">
        <v>248</v>
      </c>
      <c r="D48" s="88">
        <v>60000</v>
      </c>
      <c r="E48" s="88">
        <v>60000</v>
      </c>
      <c r="F48" s="88">
        <v>60000</v>
      </c>
      <c r="G48" s="88">
        <v>60000</v>
      </c>
      <c r="H48" s="88">
        <v>60000</v>
      </c>
      <c r="I48" s="151">
        <v>60000</v>
      </c>
      <c r="J48" s="151">
        <v>60000</v>
      </c>
      <c r="K48" s="151">
        <v>60000</v>
      </c>
      <c r="L48" s="151">
        <v>60000</v>
      </c>
      <c r="M48" s="151">
        <v>60000</v>
      </c>
    </row>
    <row r="49" spans="1:14" s="79" customFormat="1" x14ac:dyDescent="0.25">
      <c r="A49" s="77">
        <v>3113</v>
      </c>
      <c r="B49" s="78">
        <v>5169</v>
      </c>
      <c r="C49" s="87" t="s">
        <v>204</v>
      </c>
      <c r="D49" s="88">
        <v>60000</v>
      </c>
      <c r="E49" s="88">
        <v>60000</v>
      </c>
      <c r="F49" s="88">
        <v>60000</v>
      </c>
      <c r="G49" s="88">
        <v>60000</v>
      </c>
      <c r="H49" s="88">
        <v>60000</v>
      </c>
      <c r="I49" s="151">
        <v>60000</v>
      </c>
      <c r="J49" s="151">
        <v>60000</v>
      </c>
      <c r="K49" s="151">
        <v>60000</v>
      </c>
      <c r="L49" s="151">
        <v>10000</v>
      </c>
      <c r="M49" s="160">
        <v>10000</v>
      </c>
    </row>
    <row r="50" spans="1:14" x14ac:dyDescent="0.25">
      <c r="A50" s="80">
        <v>3113</v>
      </c>
      <c r="B50" s="81">
        <v>5171</v>
      </c>
      <c r="C50" s="82" t="s">
        <v>83</v>
      </c>
      <c r="D50" s="83">
        <v>200000</v>
      </c>
      <c r="E50" s="83">
        <v>200000</v>
      </c>
      <c r="F50" s="83">
        <v>200000</v>
      </c>
      <c r="G50" s="83">
        <v>200000</v>
      </c>
      <c r="H50" s="83">
        <v>200000</v>
      </c>
      <c r="I50" s="152">
        <v>200000</v>
      </c>
      <c r="J50" s="152">
        <v>200000</v>
      </c>
      <c r="K50" s="152">
        <v>2000</v>
      </c>
      <c r="L50" s="152">
        <v>2000</v>
      </c>
      <c r="M50" s="153">
        <v>2000</v>
      </c>
    </row>
    <row r="51" spans="1:14" x14ac:dyDescent="0.25">
      <c r="A51" s="80">
        <v>3113</v>
      </c>
      <c r="B51" s="81">
        <v>5331</v>
      </c>
      <c r="C51" s="82" t="s">
        <v>84</v>
      </c>
      <c r="D51" s="83">
        <v>1830000</v>
      </c>
      <c r="E51" s="83">
        <v>1830000</v>
      </c>
      <c r="F51" s="83">
        <v>1830000</v>
      </c>
      <c r="G51" s="83">
        <v>1830000</v>
      </c>
      <c r="H51" s="83">
        <v>1830000</v>
      </c>
      <c r="I51" s="152">
        <v>2019000</v>
      </c>
      <c r="J51" s="152">
        <v>2019000</v>
      </c>
      <c r="K51" s="152">
        <v>2219000</v>
      </c>
      <c r="L51" s="152">
        <v>2219000</v>
      </c>
      <c r="M51" s="152">
        <v>2219000</v>
      </c>
    </row>
    <row r="52" spans="1:14" x14ac:dyDescent="0.25">
      <c r="A52" s="80">
        <v>3113</v>
      </c>
      <c r="B52" s="81">
        <v>5336</v>
      </c>
      <c r="C52" s="82" t="s">
        <v>249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152">
        <v>0</v>
      </c>
      <c r="J52" s="152">
        <v>0</v>
      </c>
      <c r="K52" s="152">
        <v>0</v>
      </c>
      <c r="L52" s="152">
        <v>0</v>
      </c>
      <c r="M52" s="152">
        <v>0</v>
      </c>
    </row>
    <row r="53" spans="1:14" x14ac:dyDescent="0.25">
      <c r="A53" s="80">
        <v>3113</v>
      </c>
      <c r="B53" s="81">
        <v>6121</v>
      </c>
      <c r="C53" s="82" t="s">
        <v>164</v>
      </c>
      <c r="D53" s="83">
        <v>1200000</v>
      </c>
      <c r="E53" s="83">
        <v>1200000</v>
      </c>
      <c r="F53" s="83">
        <v>1200000</v>
      </c>
      <c r="G53" s="83">
        <v>1200000</v>
      </c>
      <c r="H53" s="83">
        <v>1200000</v>
      </c>
      <c r="I53" s="152">
        <v>10000</v>
      </c>
      <c r="J53" s="152">
        <v>10000</v>
      </c>
      <c r="K53" s="152">
        <v>10000</v>
      </c>
      <c r="L53" s="152">
        <v>10000</v>
      </c>
      <c r="M53" s="152">
        <v>10000</v>
      </c>
    </row>
    <row r="54" spans="1:14" x14ac:dyDescent="0.25">
      <c r="A54" s="80">
        <v>3113</v>
      </c>
      <c r="B54" s="81">
        <v>6121</v>
      </c>
      <c r="C54" s="82" t="s">
        <v>186</v>
      </c>
      <c r="D54" s="83">
        <v>800000</v>
      </c>
      <c r="E54" s="83">
        <v>800000</v>
      </c>
      <c r="F54" s="83">
        <v>800000</v>
      </c>
      <c r="G54" s="83">
        <v>600000</v>
      </c>
      <c r="H54" s="83">
        <v>600000</v>
      </c>
      <c r="I54" s="152">
        <v>7160000</v>
      </c>
      <c r="J54" s="152">
        <v>7160000</v>
      </c>
      <c r="K54" s="152">
        <v>7160000</v>
      </c>
      <c r="L54" s="152">
        <v>7160000</v>
      </c>
      <c r="M54" s="153">
        <v>7702000</v>
      </c>
    </row>
    <row r="55" spans="1:14" x14ac:dyDescent="0.25">
      <c r="A55" s="74">
        <v>3113</v>
      </c>
      <c r="B55" s="75"/>
      <c r="C55" s="84" t="s">
        <v>85</v>
      </c>
      <c r="D55" s="76">
        <f>SUM(D47:D54)</f>
        <v>4150000</v>
      </c>
      <c r="E55" s="76">
        <f t="shared" ref="E55:M55" si="10">SUM(E46:E54)</f>
        <v>4150000</v>
      </c>
      <c r="F55" s="76">
        <f t="shared" si="10"/>
        <v>4158000</v>
      </c>
      <c r="G55" s="76">
        <f t="shared" si="10"/>
        <v>3958000</v>
      </c>
      <c r="H55" s="76">
        <f t="shared" si="10"/>
        <v>3958000</v>
      </c>
      <c r="I55" s="150">
        <f t="shared" si="10"/>
        <v>9517000</v>
      </c>
      <c r="J55" s="150">
        <f t="shared" si="10"/>
        <v>9517000</v>
      </c>
      <c r="K55" s="150">
        <f t="shared" si="10"/>
        <v>9519000</v>
      </c>
      <c r="L55" s="150">
        <f t="shared" si="10"/>
        <v>9469000</v>
      </c>
      <c r="M55" s="150">
        <f t="shared" si="10"/>
        <v>10011000</v>
      </c>
    </row>
    <row r="56" spans="1:14" x14ac:dyDescent="0.25">
      <c r="A56" s="80">
        <v>3143</v>
      </c>
      <c r="B56" s="81">
        <v>5222</v>
      </c>
      <c r="C56" s="82" t="s">
        <v>86</v>
      </c>
      <c r="D56" s="83">
        <v>10000</v>
      </c>
      <c r="E56" s="83">
        <v>10000</v>
      </c>
      <c r="F56" s="83">
        <v>10000</v>
      </c>
      <c r="G56" s="83">
        <v>10000</v>
      </c>
      <c r="H56" s="83">
        <v>10000</v>
      </c>
      <c r="I56" s="152">
        <v>10000</v>
      </c>
      <c r="J56" s="152">
        <v>10000</v>
      </c>
      <c r="K56" s="152">
        <v>10000</v>
      </c>
      <c r="L56" s="152">
        <v>10000</v>
      </c>
      <c r="M56" s="152">
        <v>10000</v>
      </c>
    </row>
    <row r="57" spans="1:14" x14ac:dyDescent="0.25">
      <c r="A57" s="74">
        <v>3143</v>
      </c>
      <c r="B57" s="75"/>
      <c r="C57" s="84" t="s">
        <v>87</v>
      </c>
      <c r="D57" s="76">
        <f t="shared" ref="D57:M57" si="11">SUM(D56)</f>
        <v>10000</v>
      </c>
      <c r="E57" s="76">
        <f t="shared" si="11"/>
        <v>10000</v>
      </c>
      <c r="F57" s="76">
        <f t="shared" si="11"/>
        <v>10000</v>
      </c>
      <c r="G57" s="76">
        <f t="shared" si="11"/>
        <v>10000</v>
      </c>
      <c r="H57" s="76">
        <f t="shared" si="11"/>
        <v>10000</v>
      </c>
      <c r="I57" s="150">
        <f t="shared" si="11"/>
        <v>10000</v>
      </c>
      <c r="J57" s="150">
        <f t="shared" si="11"/>
        <v>10000</v>
      </c>
      <c r="K57" s="150">
        <f t="shared" si="11"/>
        <v>10000</v>
      </c>
      <c r="L57" s="150">
        <f t="shared" si="11"/>
        <v>10000</v>
      </c>
      <c r="M57" s="150">
        <f t="shared" si="11"/>
        <v>10000</v>
      </c>
    </row>
    <row r="58" spans="1:14" x14ac:dyDescent="0.25">
      <c r="A58" s="80">
        <v>3312</v>
      </c>
      <c r="B58" s="81">
        <v>5229</v>
      </c>
      <c r="C58" s="82" t="s">
        <v>88</v>
      </c>
      <c r="D58" s="83">
        <v>40000</v>
      </c>
      <c r="E58" s="83">
        <v>40000</v>
      </c>
      <c r="F58" s="83">
        <v>40000</v>
      </c>
      <c r="G58" s="83">
        <v>40000</v>
      </c>
      <c r="H58" s="83">
        <v>40000</v>
      </c>
      <c r="I58" s="152">
        <v>40000</v>
      </c>
      <c r="J58" s="152">
        <v>50000</v>
      </c>
      <c r="K58" s="152">
        <v>50000</v>
      </c>
      <c r="L58" s="152">
        <v>50000</v>
      </c>
      <c r="M58" s="152">
        <v>50000</v>
      </c>
    </row>
    <row r="59" spans="1:14" x14ac:dyDescent="0.25">
      <c r="A59" s="74">
        <v>3312</v>
      </c>
      <c r="B59" s="75"/>
      <c r="C59" s="84" t="s">
        <v>89</v>
      </c>
      <c r="D59" s="76">
        <f t="shared" ref="D59:M59" si="12">SUM(D58)</f>
        <v>40000</v>
      </c>
      <c r="E59" s="76">
        <f t="shared" si="12"/>
        <v>40000</v>
      </c>
      <c r="F59" s="76">
        <f t="shared" si="12"/>
        <v>40000</v>
      </c>
      <c r="G59" s="76">
        <f t="shared" si="12"/>
        <v>40000</v>
      </c>
      <c r="H59" s="76">
        <f t="shared" si="12"/>
        <v>40000</v>
      </c>
      <c r="I59" s="150">
        <f t="shared" si="12"/>
        <v>40000</v>
      </c>
      <c r="J59" s="150">
        <f t="shared" si="12"/>
        <v>50000</v>
      </c>
      <c r="K59" s="150">
        <f t="shared" si="12"/>
        <v>50000</v>
      </c>
      <c r="L59" s="150">
        <f t="shared" si="12"/>
        <v>50000</v>
      </c>
      <c r="M59" s="150">
        <f t="shared" si="12"/>
        <v>50000</v>
      </c>
    </row>
    <row r="60" spans="1:14" x14ac:dyDescent="0.25">
      <c r="A60" s="80">
        <v>3314</v>
      </c>
      <c r="B60" s="81">
        <v>5011</v>
      </c>
      <c r="C60" s="82" t="s">
        <v>90</v>
      </c>
      <c r="D60" s="83">
        <v>162000</v>
      </c>
      <c r="E60" s="83">
        <v>162000</v>
      </c>
      <c r="F60" s="83">
        <v>162000</v>
      </c>
      <c r="G60" s="83">
        <v>162000</v>
      </c>
      <c r="H60" s="83">
        <v>162000</v>
      </c>
      <c r="I60" s="152">
        <v>162000</v>
      </c>
      <c r="J60" s="152">
        <v>162000</v>
      </c>
      <c r="K60" s="152">
        <v>162000</v>
      </c>
      <c r="L60" s="152">
        <v>162000</v>
      </c>
      <c r="M60" s="153">
        <v>132000</v>
      </c>
    </row>
    <row r="61" spans="1:14" x14ac:dyDescent="0.25">
      <c r="A61" s="80">
        <v>3314</v>
      </c>
      <c r="B61" s="81">
        <v>5021</v>
      </c>
      <c r="C61" s="82"/>
      <c r="D61" s="83">
        <v>0</v>
      </c>
      <c r="E61" s="83"/>
      <c r="F61" s="83"/>
      <c r="G61" s="83"/>
      <c r="H61" s="83"/>
      <c r="I61" s="152">
        <v>0</v>
      </c>
      <c r="J61" s="152">
        <v>0</v>
      </c>
      <c r="K61" s="152">
        <v>0</v>
      </c>
      <c r="L61" s="152">
        <v>0</v>
      </c>
      <c r="M61" s="153">
        <v>33000</v>
      </c>
    </row>
    <row r="62" spans="1:14" x14ac:dyDescent="0.25">
      <c r="A62" s="80">
        <v>3314</v>
      </c>
      <c r="B62" s="81">
        <v>5031</v>
      </c>
      <c r="C62" s="82" t="s">
        <v>91</v>
      </c>
      <c r="D62" s="83">
        <v>41000</v>
      </c>
      <c r="E62" s="83">
        <v>41000</v>
      </c>
      <c r="F62" s="83">
        <v>41000</v>
      </c>
      <c r="G62" s="83">
        <v>41000</v>
      </c>
      <c r="H62" s="83">
        <v>41000</v>
      </c>
      <c r="I62" s="152">
        <v>41000</v>
      </c>
      <c r="J62" s="152">
        <v>41000</v>
      </c>
      <c r="K62" s="152">
        <v>41000</v>
      </c>
      <c r="L62" s="152">
        <v>41000</v>
      </c>
      <c r="M62" s="153">
        <v>25000</v>
      </c>
    </row>
    <row r="63" spans="1:14" x14ac:dyDescent="0.25">
      <c r="A63" s="80">
        <v>3314</v>
      </c>
      <c r="B63" s="81">
        <v>5032</v>
      </c>
      <c r="C63" s="82" t="s">
        <v>92</v>
      </c>
      <c r="D63" s="83">
        <v>14000</v>
      </c>
      <c r="E63" s="83">
        <v>14000</v>
      </c>
      <c r="F63" s="83">
        <v>14000</v>
      </c>
      <c r="G63" s="83">
        <v>14000</v>
      </c>
      <c r="H63" s="83">
        <v>14000</v>
      </c>
      <c r="I63" s="152">
        <v>14000</v>
      </c>
      <c r="J63" s="152">
        <v>14000</v>
      </c>
      <c r="K63" s="152">
        <v>14000</v>
      </c>
      <c r="L63" s="152">
        <v>14000</v>
      </c>
      <c r="M63" s="153">
        <v>10000</v>
      </c>
    </row>
    <row r="64" spans="1:14" x14ac:dyDescent="0.25">
      <c r="A64" s="80">
        <v>3314</v>
      </c>
      <c r="B64" s="81">
        <v>5136</v>
      </c>
      <c r="C64" s="82" t="s">
        <v>93</v>
      </c>
      <c r="D64" s="83">
        <v>80000</v>
      </c>
      <c r="E64" s="83">
        <v>80000</v>
      </c>
      <c r="F64" s="83">
        <v>80000</v>
      </c>
      <c r="G64" s="83">
        <v>80000</v>
      </c>
      <c r="H64" s="83">
        <v>80000</v>
      </c>
      <c r="I64" s="152">
        <v>80000</v>
      </c>
      <c r="J64" s="152">
        <v>80000</v>
      </c>
      <c r="K64" s="152">
        <v>85000</v>
      </c>
      <c r="L64" s="152">
        <v>85000</v>
      </c>
      <c r="M64" s="153">
        <v>76000</v>
      </c>
      <c r="N64" s="163"/>
    </row>
    <row r="65" spans="1:13" x14ac:dyDescent="0.25">
      <c r="A65" s="80">
        <v>3314</v>
      </c>
      <c r="B65" s="81">
        <v>5139</v>
      </c>
      <c r="C65" s="82" t="s">
        <v>94</v>
      </c>
      <c r="D65" s="83">
        <v>5000</v>
      </c>
      <c r="E65" s="83">
        <v>5000</v>
      </c>
      <c r="F65" s="83">
        <v>5000</v>
      </c>
      <c r="G65" s="83">
        <v>5000</v>
      </c>
      <c r="H65" s="83">
        <v>5000</v>
      </c>
      <c r="I65" s="152">
        <v>5000</v>
      </c>
      <c r="J65" s="152">
        <v>5000</v>
      </c>
      <c r="K65" s="152">
        <v>5000</v>
      </c>
      <c r="L65" s="152">
        <v>5000</v>
      </c>
      <c r="M65" s="152">
        <v>5000</v>
      </c>
    </row>
    <row r="66" spans="1:13" x14ac:dyDescent="0.25">
      <c r="A66" s="80">
        <v>3314</v>
      </c>
      <c r="B66" s="81">
        <v>5153</v>
      </c>
      <c r="C66" s="82" t="s">
        <v>95</v>
      </c>
      <c r="D66" s="83">
        <v>20000</v>
      </c>
      <c r="E66" s="83">
        <v>20000</v>
      </c>
      <c r="F66" s="83">
        <v>20000</v>
      </c>
      <c r="G66" s="83">
        <v>20000</v>
      </c>
      <c r="H66" s="83">
        <v>20000</v>
      </c>
      <c r="I66" s="152">
        <v>20000</v>
      </c>
      <c r="J66" s="152">
        <v>20000</v>
      </c>
      <c r="K66" s="152">
        <v>20000</v>
      </c>
      <c r="L66" s="152">
        <v>20000</v>
      </c>
      <c r="M66" s="152">
        <v>20000</v>
      </c>
    </row>
    <row r="67" spans="1:13" x14ac:dyDescent="0.25">
      <c r="A67" s="80">
        <v>3314</v>
      </c>
      <c r="B67" s="81">
        <v>5154</v>
      </c>
      <c r="C67" s="82" t="s">
        <v>96</v>
      </c>
      <c r="D67" s="83">
        <v>8000</v>
      </c>
      <c r="E67" s="83">
        <v>8000</v>
      </c>
      <c r="F67" s="83">
        <v>8000</v>
      </c>
      <c r="G67" s="83">
        <v>8000</v>
      </c>
      <c r="H67" s="83">
        <v>8000</v>
      </c>
      <c r="I67" s="152">
        <v>8000</v>
      </c>
      <c r="J67" s="152">
        <v>8000</v>
      </c>
      <c r="K67" s="152">
        <v>10000</v>
      </c>
      <c r="L67" s="152">
        <v>10000</v>
      </c>
      <c r="M67" s="152">
        <v>10000</v>
      </c>
    </row>
    <row r="68" spans="1:13" x14ac:dyDescent="0.25">
      <c r="A68" s="80">
        <v>3314</v>
      </c>
      <c r="B68" s="81">
        <v>5169</v>
      </c>
      <c r="C68" s="82" t="s">
        <v>81</v>
      </c>
      <c r="D68" s="83">
        <v>24000</v>
      </c>
      <c r="E68" s="83">
        <v>24000</v>
      </c>
      <c r="F68" s="83">
        <v>24000</v>
      </c>
      <c r="G68" s="83">
        <v>24000</v>
      </c>
      <c r="H68" s="83">
        <v>24000</v>
      </c>
      <c r="I68" s="152">
        <v>24000</v>
      </c>
      <c r="J68" s="152">
        <v>24000</v>
      </c>
      <c r="K68" s="152">
        <v>24000</v>
      </c>
      <c r="L68" s="152">
        <v>5000</v>
      </c>
      <c r="M68" s="152">
        <v>5000</v>
      </c>
    </row>
    <row r="69" spans="1:13" x14ac:dyDescent="0.25">
      <c r="A69" s="80">
        <v>3314</v>
      </c>
      <c r="B69" s="81">
        <v>5172</v>
      </c>
      <c r="C69" s="82" t="s">
        <v>250</v>
      </c>
      <c r="D69" s="83">
        <v>0</v>
      </c>
      <c r="E69" s="83">
        <v>0</v>
      </c>
      <c r="F69" s="83">
        <v>0</v>
      </c>
      <c r="G69" s="83">
        <v>0</v>
      </c>
      <c r="H69" s="83">
        <v>0</v>
      </c>
      <c r="I69" s="152">
        <v>0</v>
      </c>
      <c r="J69" s="152">
        <v>0</v>
      </c>
      <c r="K69" s="152">
        <v>0</v>
      </c>
      <c r="L69" s="152">
        <v>0</v>
      </c>
      <c r="M69" s="152">
        <v>0</v>
      </c>
    </row>
    <row r="70" spans="1:13" x14ac:dyDescent="0.25">
      <c r="A70" s="80">
        <v>3314</v>
      </c>
      <c r="B70" s="81">
        <v>5181</v>
      </c>
      <c r="C70" s="82" t="s">
        <v>97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152">
        <v>0</v>
      </c>
      <c r="J70" s="152">
        <v>0</v>
      </c>
      <c r="K70" s="152">
        <v>0</v>
      </c>
      <c r="L70" s="152">
        <v>0</v>
      </c>
      <c r="M70" s="152">
        <v>0</v>
      </c>
    </row>
    <row r="71" spans="1:13" x14ac:dyDescent="0.25">
      <c r="A71" s="80">
        <v>3314</v>
      </c>
      <c r="B71" s="81">
        <v>5424</v>
      </c>
      <c r="C71" s="82" t="s">
        <v>200</v>
      </c>
      <c r="D71" s="83">
        <v>0</v>
      </c>
      <c r="E71" s="83">
        <v>0</v>
      </c>
      <c r="F71" s="83">
        <v>6000</v>
      </c>
      <c r="G71" s="83">
        <v>6000</v>
      </c>
      <c r="H71" s="83">
        <v>6000</v>
      </c>
      <c r="I71" s="152">
        <v>6000</v>
      </c>
      <c r="J71" s="152">
        <v>6000</v>
      </c>
      <c r="K71" s="152">
        <v>6000</v>
      </c>
      <c r="L71" s="152">
        <v>6000</v>
      </c>
      <c r="M71" s="152">
        <v>6000</v>
      </c>
    </row>
    <row r="72" spans="1:13" x14ac:dyDescent="0.25">
      <c r="A72" s="74">
        <v>3314</v>
      </c>
      <c r="B72" s="75"/>
      <c r="C72" s="84" t="s">
        <v>44</v>
      </c>
      <c r="D72" s="76">
        <f t="shared" ref="D72:M72" si="13">SUM(D60:D71)</f>
        <v>354000</v>
      </c>
      <c r="E72" s="76">
        <f t="shared" si="13"/>
        <v>354000</v>
      </c>
      <c r="F72" s="76">
        <f t="shared" si="13"/>
        <v>360000</v>
      </c>
      <c r="G72" s="76">
        <f t="shared" si="13"/>
        <v>360000</v>
      </c>
      <c r="H72" s="76">
        <f t="shared" si="13"/>
        <v>360000</v>
      </c>
      <c r="I72" s="150">
        <f t="shared" si="13"/>
        <v>360000</v>
      </c>
      <c r="J72" s="150">
        <f t="shared" si="13"/>
        <v>360000</v>
      </c>
      <c r="K72" s="150">
        <f t="shared" si="13"/>
        <v>367000</v>
      </c>
      <c r="L72" s="150">
        <f t="shared" si="13"/>
        <v>348000</v>
      </c>
      <c r="M72" s="150">
        <f t="shared" si="13"/>
        <v>322000</v>
      </c>
    </row>
    <row r="73" spans="1:13" x14ac:dyDescent="0.25">
      <c r="A73" s="80">
        <v>3319</v>
      </c>
      <c r="B73" s="81">
        <v>5021</v>
      </c>
      <c r="C73" s="82" t="s">
        <v>98</v>
      </c>
      <c r="D73" s="83">
        <v>12000</v>
      </c>
      <c r="E73" s="83">
        <v>12000</v>
      </c>
      <c r="F73" s="83">
        <v>16000</v>
      </c>
      <c r="G73" s="83">
        <v>16000</v>
      </c>
      <c r="H73" s="83">
        <v>16000</v>
      </c>
      <c r="I73" s="152">
        <v>16000</v>
      </c>
      <c r="J73" s="152">
        <v>16000</v>
      </c>
      <c r="K73" s="152">
        <v>16000</v>
      </c>
      <c r="L73" s="152">
        <v>16000</v>
      </c>
      <c r="M73" s="152">
        <v>16000</v>
      </c>
    </row>
    <row r="74" spans="1:13" x14ac:dyDescent="0.25">
      <c r="A74" s="74">
        <v>3319</v>
      </c>
      <c r="B74" s="75"/>
      <c r="C74" s="84" t="s">
        <v>99</v>
      </c>
      <c r="D74" s="76">
        <f t="shared" ref="D74:M74" si="14">SUM(D73)</f>
        <v>12000</v>
      </c>
      <c r="E74" s="76">
        <f t="shared" si="14"/>
        <v>12000</v>
      </c>
      <c r="F74" s="76">
        <f t="shared" si="14"/>
        <v>16000</v>
      </c>
      <c r="G74" s="76">
        <f t="shared" si="14"/>
        <v>16000</v>
      </c>
      <c r="H74" s="76">
        <f t="shared" si="14"/>
        <v>16000</v>
      </c>
      <c r="I74" s="150">
        <f t="shared" si="14"/>
        <v>16000</v>
      </c>
      <c r="J74" s="150">
        <f t="shared" si="14"/>
        <v>16000</v>
      </c>
      <c r="K74" s="150">
        <f t="shared" si="14"/>
        <v>16000</v>
      </c>
      <c r="L74" s="150">
        <f t="shared" si="14"/>
        <v>16000</v>
      </c>
      <c r="M74" s="150">
        <f t="shared" si="14"/>
        <v>16000</v>
      </c>
    </row>
    <row r="75" spans="1:13" x14ac:dyDescent="0.25">
      <c r="A75" s="80">
        <v>3322</v>
      </c>
      <c r="B75" s="81">
        <v>5222</v>
      </c>
      <c r="C75" s="82" t="s">
        <v>86</v>
      </c>
      <c r="D75" s="83">
        <v>0</v>
      </c>
      <c r="E75" s="83">
        <v>0</v>
      </c>
      <c r="F75" s="83">
        <v>10000</v>
      </c>
      <c r="G75" s="83">
        <v>10000</v>
      </c>
      <c r="H75" s="83">
        <v>10000</v>
      </c>
      <c r="I75" s="152">
        <v>10000</v>
      </c>
      <c r="J75" s="152">
        <v>10000</v>
      </c>
      <c r="K75" s="152">
        <v>10000</v>
      </c>
      <c r="L75" s="152">
        <v>10000</v>
      </c>
      <c r="M75" s="152">
        <v>10000</v>
      </c>
    </row>
    <row r="76" spans="1:13" x14ac:dyDescent="0.25">
      <c r="A76" s="80">
        <v>3322</v>
      </c>
      <c r="B76" s="81">
        <v>5223</v>
      </c>
      <c r="C76" s="82" t="s">
        <v>100</v>
      </c>
      <c r="D76" s="83">
        <v>766000</v>
      </c>
      <c r="E76" s="83">
        <v>766000</v>
      </c>
      <c r="F76" s="83">
        <v>766000</v>
      </c>
      <c r="G76" s="83">
        <v>766000</v>
      </c>
      <c r="H76" s="83">
        <v>766000</v>
      </c>
      <c r="I76" s="152">
        <v>766000</v>
      </c>
      <c r="J76" s="152">
        <v>766000</v>
      </c>
      <c r="K76" s="152">
        <v>766000</v>
      </c>
      <c r="L76" s="152">
        <v>766000</v>
      </c>
      <c r="M76" s="153">
        <v>760000</v>
      </c>
    </row>
    <row r="77" spans="1:13" x14ac:dyDescent="0.25">
      <c r="A77" s="74">
        <v>3322</v>
      </c>
      <c r="B77" s="75"/>
      <c r="C77" s="84" t="s">
        <v>101</v>
      </c>
      <c r="D77" s="27">
        <f t="shared" ref="D77:M77" si="15">SUM(D75:D76)</f>
        <v>766000</v>
      </c>
      <c r="E77" s="27">
        <f t="shared" si="15"/>
        <v>766000</v>
      </c>
      <c r="F77" s="27">
        <f t="shared" si="15"/>
        <v>776000</v>
      </c>
      <c r="G77" s="27">
        <f t="shared" si="15"/>
        <v>776000</v>
      </c>
      <c r="H77" s="27">
        <f t="shared" si="15"/>
        <v>776000</v>
      </c>
      <c r="I77" s="150">
        <f t="shared" si="15"/>
        <v>776000</v>
      </c>
      <c r="J77" s="150">
        <f t="shared" si="15"/>
        <v>776000</v>
      </c>
      <c r="K77" s="150">
        <f t="shared" si="15"/>
        <v>776000</v>
      </c>
      <c r="L77" s="150">
        <f t="shared" si="15"/>
        <v>776000</v>
      </c>
      <c r="M77" s="150">
        <f t="shared" si="15"/>
        <v>770000</v>
      </c>
    </row>
    <row r="78" spans="1:13" s="98" customFormat="1" x14ac:dyDescent="0.25">
      <c r="A78" s="94">
        <v>3326</v>
      </c>
      <c r="B78" s="95">
        <v>5021</v>
      </c>
      <c r="C78" s="96" t="s">
        <v>201</v>
      </c>
      <c r="D78" s="97">
        <v>0</v>
      </c>
      <c r="E78" s="97">
        <v>0</v>
      </c>
      <c r="F78" s="97">
        <v>0</v>
      </c>
      <c r="G78" s="97">
        <v>0</v>
      </c>
      <c r="H78" s="97">
        <v>0</v>
      </c>
      <c r="I78" s="154">
        <v>0</v>
      </c>
      <c r="J78" s="154">
        <v>0</v>
      </c>
      <c r="K78" s="154">
        <v>0</v>
      </c>
      <c r="L78" s="154">
        <v>0</v>
      </c>
      <c r="M78" s="154">
        <v>0</v>
      </c>
    </row>
    <row r="79" spans="1:13" x14ac:dyDescent="0.25">
      <c r="A79" s="80">
        <v>3326</v>
      </c>
      <c r="B79" s="81">
        <v>5171</v>
      </c>
      <c r="C79" s="82" t="s">
        <v>102</v>
      </c>
      <c r="D79" s="83">
        <v>10000</v>
      </c>
      <c r="E79" s="83">
        <v>10000</v>
      </c>
      <c r="F79" s="83">
        <v>10000</v>
      </c>
      <c r="G79" s="83">
        <v>10000</v>
      </c>
      <c r="H79" s="83">
        <v>10000</v>
      </c>
      <c r="I79" s="152">
        <v>10000</v>
      </c>
      <c r="J79" s="152">
        <v>10000</v>
      </c>
      <c r="K79" s="152">
        <v>10000</v>
      </c>
      <c r="L79" s="152">
        <v>0</v>
      </c>
      <c r="M79" s="152">
        <v>0</v>
      </c>
    </row>
    <row r="80" spans="1:13" x14ac:dyDescent="0.25">
      <c r="A80" s="74">
        <v>3326</v>
      </c>
      <c r="B80" s="75"/>
      <c r="C80" s="84" t="s">
        <v>103</v>
      </c>
      <c r="D80" s="76">
        <f t="shared" ref="D80:M80" si="16">SUM(D78:D79)</f>
        <v>10000</v>
      </c>
      <c r="E80" s="76">
        <f t="shared" si="16"/>
        <v>10000</v>
      </c>
      <c r="F80" s="76">
        <f t="shared" si="16"/>
        <v>10000</v>
      </c>
      <c r="G80" s="76">
        <f t="shared" si="16"/>
        <v>10000</v>
      </c>
      <c r="H80" s="76">
        <f t="shared" si="16"/>
        <v>10000</v>
      </c>
      <c r="I80" s="150">
        <f t="shared" si="16"/>
        <v>10000</v>
      </c>
      <c r="J80" s="150">
        <f t="shared" si="16"/>
        <v>10000</v>
      </c>
      <c r="K80" s="150">
        <f t="shared" si="16"/>
        <v>10000</v>
      </c>
      <c r="L80" s="150">
        <f t="shared" si="16"/>
        <v>0</v>
      </c>
      <c r="M80" s="150">
        <f t="shared" si="16"/>
        <v>0</v>
      </c>
    </row>
    <row r="81" spans="1:13" x14ac:dyDescent="0.25">
      <c r="A81" s="80">
        <v>3341</v>
      </c>
      <c r="B81" s="81">
        <v>5171</v>
      </c>
      <c r="C81" s="82" t="s">
        <v>83</v>
      </c>
      <c r="D81" s="83">
        <v>20000</v>
      </c>
      <c r="E81" s="83">
        <v>20000</v>
      </c>
      <c r="F81" s="83">
        <v>20000</v>
      </c>
      <c r="G81" s="83">
        <v>20000</v>
      </c>
      <c r="H81" s="83">
        <v>20000</v>
      </c>
      <c r="I81" s="152">
        <v>20000</v>
      </c>
      <c r="J81" s="152">
        <v>20000</v>
      </c>
      <c r="K81" s="152">
        <v>0</v>
      </c>
      <c r="L81" s="152">
        <v>0</v>
      </c>
      <c r="M81" s="152">
        <v>0</v>
      </c>
    </row>
    <row r="82" spans="1:13" x14ac:dyDescent="0.25">
      <c r="A82" s="74">
        <v>3341</v>
      </c>
      <c r="B82" s="75"/>
      <c r="C82" s="84" t="s">
        <v>104</v>
      </c>
      <c r="D82" s="76">
        <f t="shared" ref="D82:M82" si="17">SUM(D81)</f>
        <v>20000</v>
      </c>
      <c r="E82" s="76">
        <f t="shared" si="17"/>
        <v>20000</v>
      </c>
      <c r="F82" s="76">
        <f t="shared" si="17"/>
        <v>20000</v>
      </c>
      <c r="G82" s="76">
        <f t="shared" si="17"/>
        <v>20000</v>
      </c>
      <c r="H82" s="76">
        <f t="shared" si="17"/>
        <v>20000</v>
      </c>
      <c r="I82" s="150">
        <f t="shared" si="17"/>
        <v>20000</v>
      </c>
      <c r="J82" s="150">
        <f t="shared" si="17"/>
        <v>20000</v>
      </c>
      <c r="K82" s="150">
        <f t="shared" si="17"/>
        <v>0</v>
      </c>
      <c r="L82" s="150">
        <f t="shared" si="17"/>
        <v>0</v>
      </c>
      <c r="M82" s="150">
        <f t="shared" si="17"/>
        <v>0</v>
      </c>
    </row>
    <row r="83" spans="1:13" s="33" customFormat="1" x14ac:dyDescent="0.25">
      <c r="A83" s="85">
        <v>3349</v>
      </c>
      <c r="B83" s="86">
        <v>5021</v>
      </c>
      <c r="C83" s="87" t="s">
        <v>202</v>
      </c>
      <c r="D83" s="88">
        <v>0</v>
      </c>
      <c r="E83" s="88">
        <v>0</v>
      </c>
      <c r="F83" s="88">
        <v>0</v>
      </c>
      <c r="G83" s="88">
        <v>0</v>
      </c>
      <c r="H83" s="88">
        <v>0</v>
      </c>
      <c r="I83" s="151">
        <v>24000</v>
      </c>
      <c r="J83" s="151">
        <v>24000</v>
      </c>
      <c r="K83" s="151">
        <v>24000</v>
      </c>
      <c r="L83" s="151">
        <v>24000</v>
      </c>
      <c r="M83" s="151">
        <v>24000</v>
      </c>
    </row>
    <row r="84" spans="1:13" x14ac:dyDescent="0.25">
      <c r="A84" s="80">
        <v>3349</v>
      </c>
      <c r="B84" s="81">
        <v>5169</v>
      </c>
      <c r="C84" s="82" t="s">
        <v>105</v>
      </c>
      <c r="D84" s="83">
        <v>35000</v>
      </c>
      <c r="E84" s="83">
        <v>35000</v>
      </c>
      <c r="F84" s="83">
        <v>35000</v>
      </c>
      <c r="G84" s="83">
        <v>35000</v>
      </c>
      <c r="H84" s="83">
        <v>35000</v>
      </c>
      <c r="I84" s="152">
        <v>35000</v>
      </c>
      <c r="J84" s="152">
        <v>35000</v>
      </c>
      <c r="K84" s="152">
        <v>35000</v>
      </c>
      <c r="L84" s="152">
        <v>35000</v>
      </c>
      <c r="M84" s="152">
        <v>35000</v>
      </c>
    </row>
    <row r="85" spans="1:13" x14ac:dyDescent="0.25">
      <c r="A85" s="74">
        <v>3349</v>
      </c>
      <c r="B85" s="75"/>
      <c r="C85" s="84" t="s">
        <v>106</v>
      </c>
      <c r="D85" s="76">
        <f>SUM(D84)</f>
        <v>35000</v>
      </c>
      <c r="E85" s="76">
        <f>SUM(E84)</f>
        <v>35000</v>
      </c>
      <c r="F85" s="76">
        <f>SUM(F84)</f>
        <v>35000</v>
      </c>
      <c r="G85" s="76">
        <f>SUM(G84)</f>
        <v>35000</v>
      </c>
      <c r="H85" s="76">
        <f>SUM(H84)</f>
        <v>35000</v>
      </c>
      <c r="I85" s="150">
        <f>SUM(I83:I84)</f>
        <v>59000</v>
      </c>
      <c r="J85" s="150">
        <f>SUM(J83:J84)</f>
        <v>59000</v>
      </c>
      <c r="K85" s="150">
        <f>SUM(K83:K84)</f>
        <v>59000</v>
      </c>
      <c r="L85" s="150">
        <f>SUM(L83:L84)</f>
        <v>59000</v>
      </c>
      <c r="M85" s="150">
        <f>SUM(M83:M84)</f>
        <v>59000</v>
      </c>
    </row>
    <row r="86" spans="1:13" x14ac:dyDescent="0.25">
      <c r="A86" s="80">
        <v>3392</v>
      </c>
      <c r="B86" s="81">
        <v>5222</v>
      </c>
      <c r="C86" s="82" t="s">
        <v>107</v>
      </c>
      <c r="D86" s="83">
        <v>25000</v>
      </c>
      <c r="E86" s="83">
        <v>25000</v>
      </c>
      <c r="F86" s="83">
        <v>25000</v>
      </c>
      <c r="G86" s="83">
        <v>25000</v>
      </c>
      <c r="H86" s="83">
        <v>25000</v>
      </c>
      <c r="I86" s="152">
        <v>25000</v>
      </c>
      <c r="J86" s="152">
        <v>25000</v>
      </c>
      <c r="K86" s="152">
        <v>25000</v>
      </c>
      <c r="L86" s="152">
        <v>25000</v>
      </c>
      <c r="M86" s="152">
        <v>25000</v>
      </c>
    </row>
    <row r="87" spans="1:13" x14ac:dyDescent="0.25">
      <c r="A87" s="74">
        <v>3392</v>
      </c>
      <c r="B87" s="75"/>
      <c r="C87" s="84" t="s">
        <v>108</v>
      </c>
      <c r="D87" s="76">
        <f t="shared" ref="D87:M87" si="18">SUM(D86)</f>
        <v>25000</v>
      </c>
      <c r="E87" s="76">
        <f t="shared" si="18"/>
        <v>25000</v>
      </c>
      <c r="F87" s="76">
        <f t="shared" si="18"/>
        <v>25000</v>
      </c>
      <c r="G87" s="76">
        <f t="shared" si="18"/>
        <v>25000</v>
      </c>
      <c r="H87" s="76">
        <f t="shared" si="18"/>
        <v>25000</v>
      </c>
      <c r="I87" s="150">
        <f t="shared" si="18"/>
        <v>25000</v>
      </c>
      <c r="J87" s="150">
        <f t="shared" si="18"/>
        <v>25000</v>
      </c>
      <c r="K87" s="150">
        <f t="shared" si="18"/>
        <v>25000</v>
      </c>
      <c r="L87" s="150">
        <f t="shared" si="18"/>
        <v>25000</v>
      </c>
      <c r="M87" s="150">
        <f t="shared" si="18"/>
        <v>25000</v>
      </c>
    </row>
    <row r="88" spans="1:13" s="79" customFormat="1" x14ac:dyDescent="0.25">
      <c r="A88" s="77">
        <v>3399</v>
      </c>
      <c r="B88" s="78">
        <v>5139</v>
      </c>
      <c r="C88" s="87" t="s">
        <v>195</v>
      </c>
      <c r="D88" s="88">
        <v>1000</v>
      </c>
      <c r="E88" s="88">
        <v>1000</v>
      </c>
      <c r="F88" s="88">
        <v>1000</v>
      </c>
      <c r="G88" s="88">
        <v>1000</v>
      </c>
      <c r="H88" s="88">
        <v>1000</v>
      </c>
      <c r="I88" s="151">
        <v>1000</v>
      </c>
      <c r="J88" s="151">
        <v>1000</v>
      </c>
      <c r="K88" s="151">
        <v>2000</v>
      </c>
      <c r="L88" s="151">
        <v>2000</v>
      </c>
      <c r="M88" s="151">
        <v>2000</v>
      </c>
    </row>
    <row r="89" spans="1:13" x14ac:dyDescent="0.25">
      <c r="A89" s="80">
        <v>3399</v>
      </c>
      <c r="B89" s="81">
        <v>5169</v>
      </c>
      <c r="C89" s="82" t="s">
        <v>194</v>
      </c>
      <c r="D89" s="83">
        <v>80000</v>
      </c>
      <c r="E89" s="83">
        <v>80000</v>
      </c>
      <c r="F89" s="83">
        <v>80000</v>
      </c>
      <c r="G89" s="83">
        <v>80000</v>
      </c>
      <c r="H89" s="83">
        <v>80000</v>
      </c>
      <c r="I89" s="152">
        <v>80000</v>
      </c>
      <c r="J89" s="152">
        <v>100000</v>
      </c>
      <c r="K89" s="152">
        <v>100000</v>
      </c>
      <c r="L89" s="152">
        <v>120000</v>
      </c>
      <c r="M89" s="152">
        <v>120000</v>
      </c>
    </row>
    <row r="90" spans="1:13" x14ac:dyDescent="0.25">
      <c r="A90" s="80">
        <v>3399</v>
      </c>
      <c r="B90" s="81">
        <v>5175</v>
      </c>
      <c r="C90" s="82" t="s">
        <v>196</v>
      </c>
      <c r="D90" s="83">
        <v>2500</v>
      </c>
      <c r="E90" s="83">
        <v>2500</v>
      </c>
      <c r="F90" s="83">
        <v>2500</v>
      </c>
      <c r="G90" s="83">
        <v>2500</v>
      </c>
      <c r="H90" s="83">
        <v>2500</v>
      </c>
      <c r="I90" s="152">
        <v>2500</v>
      </c>
      <c r="J90" s="152">
        <v>16000</v>
      </c>
      <c r="K90" s="152">
        <v>16000</v>
      </c>
      <c r="L90" s="152">
        <v>16000</v>
      </c>
      <c r="M90" s="152">
        <v>16000</v>
      </c>
    </row>
    <row r="91" spans="1:13" x14ac:dyDescent="0.25">
      <c r="A91" s="80">
        <v>3399</v>
      </c>
      <c r="B91" s="81">
        <v>5192</v>
      </c>
      <c r="C91" s="82" t="s">
        <v>109</v>
      </c>
      <c r="D91" s="83">
        <v>5000</v>
      </c>
      <c r="E91" s="83">
        <v>5000</v>
      </c>
      <c r="F91" s="83">
        <v>5000</v>
      </c>
      <c r="G91" s="83">
        <v>5000</v>
      </c>
      <c r="H91" s="83">
        <v>5000</v>
      </c>
      <c r="I91" s="152">
        <v>5000</v>
      </c>
      <c r="J91" s="152">
        <v>0</v>
      </c>
      <c r="K91" s="152">
        <v>0</v>
      </c>
      <c r="L91" s="152">
        <v>0</v>
      </c>
      <c r="M91" s="152">
        <v>0</v>
      </c>
    </row>
    <row r="92" spans="1:13" x14ac:dyDescent="0.25">
      <c r="A92" s="80">
        <v>3399</v>
      </c>
      <c r="B92" s="81">
        <v>5194</v>
      </c>
      <c r="C92" s="82" t="s">
        <v>110</v>
      </c>
      <c r="D92" s="83">
        <v>20000</v>
      </c>
      <c r="E92" s="83">
        <v>20000</v>
      </c>
      <c r="F92" s="83">
        <v>20000</v>
      </c>
      <c r="G92" s="83">
        <v>20000</v>
      </c>
      <c r="H92" s="83">
        <v>20000</v>
      </c>
      <c r="I92" s="152">
        <v>20000</v>
      </c>
      <c r="J92" s="152">
        <v>15000</v>
      </c>
      <c r="K92" s="152">
        <v>15000</v>
      </c>
      <c r="L92" s="152">
        <v>15000</v>
      </c>
      <c r="M92" s="153">
        <v>9000</v>
      </c>
    </row>
    <row r="93" spans="1:13" x14ac:dyDescent="0.25">
      <c r="A93" s="74">
        <v>3399</v>
      </c>
      <c r="B93" s="75"/>
      <c r="C93" s="84" t="s">
        <v>111</v>
      </c>
      <c r="D93" s="76">
        <f t="shared" ref="D93:M93" si="19">SUM(D88:D92)</f>
        <v>108500</v>
      </c>
      <c r="E93" s="76">
        <f t="shared" si="19"/>
        <v>108500</v>
      </c>
      <c r="F93" s="76">
        <f t="shared" si="19"/>
        <v>108500</v>
      </c>
      <c r="G93" s="76">
        <f t="shared" si="19"/>
        <v>108500</v>
      </c>
      <c r="H93" s="76">
        <f t="shared" si="19"/>
        <v>108500</v>
      </c>
      <c r="I93" s="150">
        <f t="shared" si="19"/>
        <v>108500</v>
      </c>
      <c r="J93" s="150">
        <f t="shared" si="19"/>
        <v>132000</v>
      </c>
      <c r="K93" s="150">
        <f t="shared" si="19"/>
        <v>133000</v>
      </c>
      <c r="L93" s="150">
        <f t="shared" si="19"/>
        <v>153000</v>
      </c>
      <c r="M93" s="150">
        <f t="shared" si="19"/>
        <v>147000</v>
      </c>
    </row>
    <row r="94" spans="1:13" x14ac:dyDescent="0.25">
      <c r="A94" s="80">
        <v>3412</v>
      </c>
      <c r="B94" s="81">
        <v>5011</v>
      </c>
      <c r="C94" s="82" t="s">
        <v>90</v>
      </c>
      <c r="D94" s="83">
        <v>144000</v>
      </c>
      <c r="E94" s="83">
        <v>144000</v>
      </c>
      <c r="F94" s="83">
        <v>144000</v>
      </c>
      <c r="G94" s="83">
        <v>144000</v>
      </c>
      <c r="H94" s="83">
        <v>144000</v>
      </c>
      <c r="I94" s="152">
        <v>144000</v>
      </c>
      <c r="J94" s="152">
        <v>144000</v>
      </c>
      <c r="K94" s="152">
        <v>144000</v>
      </c>
      <c r="L94" s="152">
        <v>144000</v>
      </c>
      <c r="M94" s="152">
        <v>144000</v>
      </c>
    </row>
    <row r="95" spans="1:13" x14ac:dyDescent="0.25">
      <c r="A95" s="80">
        <v>3412</v>
      </c>
      <c r="B95" s="81">
        <v>5031</v>
      </c>
      <c r="C95" s="82" t="s">
        <v>91</v>
      </c>
      <c r="D95" s="83">
        <v>38000</v>
      </c>
      <c r="E95" s="83">
        <v>38000</v>
      </c>
      <c r="F95" s="83">
        <v>38000</v>
      </c>
      <c r="G95" s="83">
        <v>38000</v>
      </c>
      <c r="H95" s="83">
        <v>38000</v>
      </c>
      <c r="I95" s="152">
        <v>38000</v>
      </c>
      <c r="J95" s="152">
        <v>38000</v>
      </c>
      <c r="K95" s="152">
        <v>38000</v>
      </c>
      <c r="L95" s="152">
        <v>38000</v>
      </c>
      <c r="M95" s="152">
        <v>38000</v>
      </c>
    </row>
    <row r="96" spans="1:13" x14ac:dyDescent="0.25">
      <c r="A96" s="80">
        <v>3412</v>
      </c>
      <c r="B96" s="81">
        <v>5032</v>
      </c>
      <c r="C96" s="82" t="s">
        <v>92</v>
      </c>
      <c r="D96" s="83">
        <v>13000</v>
      </c>
      <c r="E96" s="83">
        <v>13000</v>
      </c>
      <c r="F96" s="83">
        <v>13000</v>
      </c>
      <c r="G96" s="83">
        <v>13000</v>
      </c>
      <c r="H96" s="83">
        <v>13000</v>
      </c>
      <c r="I96" s="152">
        <v>13000</v>
      </c>
      <c r="J96" s="152">
        <v>13000</v>
      </c>
      <c r="K96" s="152">
        <v>13000</v>
      </c>
      <c r="L96" s="152">
        <v>13000</v>
      </c>
      <c r="M96" s="152">
        <v>13000</v>
      </c>
    </row>
    <row r="97" spans="1:13" x14ac:dyDescent="0.25">
      <c r="A97" s="80">
        <v>3412</v>
      </c>
      <c r="B97" s="81">
        <v>5137</v>
      </c>
      <c r="C97" s="82" t="s">
        <v>260</v>
      </c>
      <c r="D97" s="83">
        <v>0</v>
      </c>
      <c r="E97" s="83">
        <v>0</v>
      </c>
      <c r="F97" s="83">
        <v>0</v>
      </c>
      <c r="G97" s="83">
        <v>0</v>
      </c>
      <c r="H97" s="83">
        <v>0</v>
      </c>
      <c r="I97" s="152">
        <v>0</v>
      </c>
      <c r="J97" s="152">
        <v>0</v>
      </c>
      <c r="K97" s="152">
        <v>0</v>
      </c>
      <c r="L97" s="152">
        <v>45000</v>
      </c>
      <c r="M97" s="152">
        <v>45000</v>
      </c>
    </row>
    <row r="98" spans="1:13" x14ac:dyDescent="0.25">
      <c r="A98" s="80">
        <v>3412</v>
      </c>
      <c r="B98" s="81">
        <v>5139</v>
      </c>
      <c r="C98" s="82" t="s">
        <v>252</v>
      </c>
      <c r="D98" s="83">
        <v>0</v>
      </c>
      <c r="E98" s="83">
        <v>0</v>
      </c>
      <c r="F98" s="83">
        <v>0</v>
      </c>
      <c r="G98" s="83">
        <v>0</v>
      </c>
      <c r="H98" s="83">
        <v>0</v>
      </c>
      <c r="I98" s="152">
        <v>0</v>
      </c>
      <c r="J98" s="152">
        <v>0</v>
      </c>
      <c r="K98" s="152">
        <v>2000</v>
      </c>
      <c r="L98" s="152">
        <v>2000</v>
      </c>
      <c r="M98" s="152">
        <v>2000</v>
      </c>
    </row>
    <row r="99" spans="1:13" x14ac:dyDescent="0.25">
      <c r="A99" s="80">
        <v>3412</v>
      </c>
      <c r="B99" s="81">
        <v>5154</v>
      </c>
      <c r="C99" s="82" t="s">
        <v>96</v>
      </c>
      <c r="D99" s="83">
        <v>23000</v>
      </c>
      <c r="E99" s="83">
        <v>23000</v>
      </c>
      <c r="F99" s="83">
        <v>23000</v>
      </c>
      <c r="G99" s="83">
        <v>23000</v>
      </c>
      <c r="H99" s="83">
        <v>23000</v>
      </c>
      <c r="I99" s="152">
        <v>23000</v>
      </c>
      <c r="J99" s="152">
        <v>23000</v>
      </c>
      <c r="K99" s="152">
        <v>23000</v>
      </c>
      <c r="L99" s="152">
        <v>23000</v>
      </c>
      <c r="M99" s="153">
        <v>16000</v>
      </c>
    </row>
    <row r="100" spans="1:13" x14ac:dyDescent="0.25">
      <c r="A100" s="80">
        <v>3412</v>
      </c>
      <c r="B100" s="81">
        <v>5169</v>
      </c>
      <c r="C100" s="82" t="s">
        <v>81</v>
      </c>
      <c r="D100" s="83">
        <v>16000</v>
      </c>
      <c r="E100" s="83">
        <v>16000</v>
      </c>
      <c r="F100" s="83">
        <v>16000</v>
      </c>
      <c r="G100" s="83">
        <v>16000</v>
      </c>
      <c r="H100" s="83">
        <v>16000</v>
      </c>
      <c r="I100" s="152">
        <v>16000</v>
      </c>
      <c r="J100" s="152">
        <v>16000</v>
      </c>
      <c r="K100" s="152">
        <v>16000</v>
      </c>
      <c r="L100" s="152">
        <v>0</v>
      </c>
      <c r="M100" s="153">
        <v>4000</v>
      </c>
    </row>
    <row r="101" spans="1:13" x14ac:dyDescent="0.25">
      <c r="A101" s="80">
        <v>3412</v>
      </c>
      <c r="B101" s="81">
        <v>5171</v>
      </c>
      <c r="C101" s="82" t="s">
        <v>83</v>
      </c>
      <c r="D101" s="83">
        <v>1000000</v>
      </c>
      <c r="E101" s="83">
        <v>1000000</v>
      </c>
      <c r="F101" s="83">
        <v>1000000</v>
      </c>
      <c r="G101" s="83">
        <v>1000000</v>
      </c>
      <c r="H101" s="83">
        <v>1000000</v>
      </c>
      <c r="I101" s="152">
        <v>100000</v>
      </c>
      <c r="J101" s="152">
        <v>100000</v>
      </c>
      <c r="K101" s="152">
        <v>0</v>
      </c>
      <c r="L101" s="152">
        <v>0</v>
      </c>
      <c r="M101" s="152">
        <v>0</v>
      </c>
    </row>
    <row r="102" spans="1:13" x14ac:dyDescent="0.25">
      <c r="A102" s="80">
        <v>3412</v>
      </c>
      <c r="B102" s="81">
        <v>6121</v>
      </c>
      <c r="C102" s="82" t="s">
        <v>197</v>
      </c>
      <c r="D102" s="83">
        <v>0</v>
      </c>
      <c r="E102" s="83">
        <v>0</v>
      </c>
      <c r="F102" s="83">
        <v>500000</v>
      </c>
      <c r="G102" s="83">
        <v>500000</v>
      </c>
      <c r="H102" s="83">
        <v>500000</v>
      </c>
      <c r="I102" s="152">
        <v>37000</v>
      </c>
      <c r="J102" s="152">
        <v>37000</v>
      </c>
      <c r="K102" s="152">
        <v>37000</v>
      </c>
      <c r="L102" s="152">
        <v>37000</v>
      </c>
      <c r="M102" s="152">
        <v>37000</v>
      </c>
    </row>
    <row r="103" spans="1:13" x14ac:dyDescent="0.25">
      <c r="A103" s="74">
        <v>3412</v>
      </c>
      <c r="B103" s="75"/>
      <c r="C103" s="84" t="s">
        <v>45</v>
      </c>
      <c r="D103" s="76">
        <f t="shared" ref="D103:M103" si="20">SUM(D94:D102)</f>
        <v>1234000</v>
      </c>
      <c r="E103" s="76">
        <f t="shared" si="20"/>
        <v>1234000</v>
      </c>
      <c r="F103" s="76">
        <f t="shared" si="20"/>
        <v>1734000</v>
      </c>
      <c r="G103" s="76">
        <f t="shared" si="20"/>
        <v>1734000</v>
      </c>
      <c r="H103" s="76">
        <f t="shared" si="20"/>
        <v>1734000</v>
      </c>
      <c r="I103" s="150">
        <f t="shared" si="20"/>
        <v>371000</v>
      </c>
      <c r="J103" s="150">
        <f t="shared" si="20"/>
        <v>371000</v>
      </c>
      <c r="K103" s="150">
        <f t="shared" si="20"/>
        <v>273000</v>
      </c>
      <c r="L103" s="150">
        <f t="shared" si="20"/>
        <v>302000</v>
      </c>
      <c r="M103" s="150">
        <f t="shared" si="20"/>
        <v>299000</v>
      </c>
    </row>
    <row r="104" spans="1:13" x14ac:dyDescent="0.25">
      <c r="A104" s="80">
        <v>3419</v>
      </c>
      <c r="B104" s="81">
        <v>5222</v>
      </c>
      <c r="C104" s="15" t="s">
        <v>86</v>
      </c>
      <c r="D104" s="99">
        <v>210000</v>
      </c>
      <c r="E104" s="99">
        <v>210000</v>
      </c>
      <c r="F104" s="99">
        <v>210000</v>
      </c>
      <c r="G104" s="99">
        <v>220000</v>
      </c>
      <c r="H104" s="99">
        <v>220000</v>
      </c>
      <c r="I104" s="152">
        <v>720000</v>
      </c>
      <c r="J104" s="152">
        <v>720000</v>
      </c>
      <c r="K104" s="152">
        <v>720000</v>
      </c>
      <c r="L104" s="152">
        <v>720000</v>
      </c>
      <c r="M104" s="152">
        <v>720000</v>
      </c>
    </row>
    <row r="105" spans="1:13" x14ac:dyDescent="0.25">
      <c r="A105" s="74">
        <v>3419</v>
      </c>
      <c r="B105" s="75"/>
      <c r="C105" s="84" t="s">
        <v>112</v>
      </c>
      <c r="D105" s="76">
        <f t="shared" ref="D105:M105" si="21">SUM(D104)</f>
        <v>210000</v>
      </c>
      <c r="E105" s="76">
        <f t="shared" si="21"/>
        <v>210000</v>
      </c>
      <c r="F105" s="76">
        <f t="shared" si="21"/>
        <v>210000</v>
      </c>
      <c r="G105" s="76">
        <f t="shared" si="21"/>
        <v>220000</v>
      </c>
      <c r="H105" s="76">
        <f t="shared" si="21"/>
        <v>220000</v>
      </c>
      <c r="I105" s="150">
        <f t="shared" si="21"/>
        <v>720000</v>
      </c>
      <c r="J105" s="150">
        <f t="shared" si="21"/>
        <v>720000</v>
      </c>
      <c r="K105" s="150">
        <f t="shared" si="21"/>
        <v>720000</v>
      </c>
      <c r="L105" s="150">
        <f t="shared" si="21"/>
        <v>720000</v>
      </c>
      <c r="M105" s="150">
        <f t="shared" si="21"/>
        <v>720000</v>
      </c>
    </row>
    <row r="106" spans="1:13" s="33" customFormat="1" x14ac:dyDescent="0.25">
      <c r="A106" s="85">
        <v>3421</v>
      </c>
      <c r="B106" s="86">
        <v>5137</v>
      </c>
      <c r="C106" s="87" t="s">
        <v>198</v>
      </c>
      <c r="D106" s="88">
        <v>0</v>
      </c>
      <c r="E106" s="88">
        <v>0</v>
      </c>
      <c r="F106" s="88">
        <v>0</v>
      </c>
      <c r="G106" s="88">
        <v>0</v>
      </c>
      <c r="H106" s="88">
        <v>0</v>
      </c>
      <c r="I106" s="151">
        <v>0</v>
      </c>
      <c r="J106" s="151">
        <v>0</v>
      </c>
      <c r="K106" s="151">
        <v>0</v>
      </c>
      <c r="L106" s="151">
        <v>0</v>
      </c>
      <c r="M106" s="151">
        <v>0</v>
      </c>
    </row>
    <row r="107" spans="1:13" s="79" customFormat="1" x14ac:dyDescent="0.25">
      <c r="A107" s="77">
        <v>3421</v>
      </c>
      <c r="B107" s="78">
        <v>5171</v>
      </c>
      <c r="C107" s="87" t="s">
        <v>199</v>
      </c>
      <c r="D107" s="88">
        <v>10000</v>
      </c>
      <c r="E107" s="88">
        <v>10000</v>
      </c>
      <c r="F107" s="88">
        <v>10000</v>
      </c>
      <c r="G107" s="88">
        <v>10000</v>
      </c>
      <c r="H107" s="88">
        <v>10000</v>
      </c>
      <c r="I107" s="151">
        <v>10000</v>
      </c>
      <c r="J107" s="151">
        <v>6000</v>
      </c>
      <c r="K107" s="151">
        <v>6000</v>
      </c>
      <c r="L107" s="151">
        <v>6000</v>
      </c>
      <c r="M107" s="151">
        <v>6000</v>
      </c>
    </row>
    <row r="108" spans="1:13" s="98" customFormat="1" x14ac:dyDescent="0.25">
      <c r="A108" s="94">
        <v>3421</v>
      </c>
      <c r="B108" s="95">
        <v>5169</v>
      </c>
      <c r="C108" s="96" t="s">
        <v>113</v>
      </c>
      <c r="D108" s="97">
        <v>4000</v>
      </c>
      <c r="E108" s="97">
        <v>4000</v>
      </c>
      <c r="F108" s="97">
        <v>4000</v>
      </c>
      <c r="G108" s="97">
        <v>4000</v>
      </c>
      <c r="H108" s="97">
        <v>4000</v>
      </c>
      <c r="I108" s="154">
        <v>4000</v>
      </c>
      <c r="J108" s="154">
        <v>8000</v>
      </c>
      <c r="K108" s="154">
        <v>8000</v>
      </c>
      <c r="L108" s="154">
        <v>8000</v>
      </c>
      <c r="M108" s="161">
        <v>10000</v>
      </c>
    </row>
    <row r="109" spans="1:13" x14ac:dyDescent="0.25">
      <c r="A109" s="80">
        <v>3421</v>
      </c>
      <c r="B109" s="81">
        <v>5222</v>
      </c>
      <c r="C109" s="82" t="s">
        <v>86</v>
      </c>
      <c r="D109" s="83">
        <v>150000</v>
      </c>
      <c r="E109" s="83">
        <v>150000</v>
      </c>
      <c r="F109" s="83">
        <v>150000</v>
      </c>
      <c r="G109" s="83">
        <v>150000</v>
      </c>
      <c r="H109" s="83">
        <v>150000</v>
      </c>
      <c r="I109" s="152">
        <v>150000</v>
      </c>
      <c r="J109" s="152">
        <v>150000</v>
      </c>
      <c r="K109" s="152">
        <v>150000</v>
      </c>
      <c r="L109" s="152">
        <v>150000</v>
      </c>
      <c r="M109" s="152">
        <v>150000</v>
      </c>
    </row>
    <row r="110" spans="1:13" x14ac:dyDescent="0.25">
      <c r="A110" s="80">
        <v>3421</v>
      </c>
      <c r="B110" s="81">
        <v>6122</v>
      </c>
      <c r="C110" s="82" t="s">
        <v>114</v>
      </c>
      <c r="D110" s="83">
        <v>500000</v>
      </c>
      <c r="E110" s="83">
        <v>500000</v>
      </c>
      <c r="F110" s="83">
        <v>0</v>
      </c>
      <c r="G110" s="83">
        <v>0</v>
      </c>
      <c r="H110" s="83">
        <v>0</v>
      </c>
      <c r="I110" s="152">
        <v>0</v>
      </c>
      <c r="J110" s="152">
        <v>0</v>
      </c>
      <c r="K110" s="152">
        <v>0</v>
      </c>
      <c r="L110" s="152">
        <v>0</v>
      </c>
      <c r="M110" s="152">
        <v>0</v>
      </c>
    </row>
    <row r="111" spans="1:13" x14ac:dyDescent="0.25">
      <c r="A111" s="74">
        <v>3421</v>
      </c>
      <c r="B111" s="75"/>
      <c r="C111" s="84" t="s">
        <v>115</v>
      </c>
      <c r="D111" s="76">
        <f t="shared" ref="D111:M111" si="22">SUM(D106:D110)</f>
        <v>664000</v>
      </c>
      <c r="E111" s="76">
        <f t="shared" si="22"/>
        <v>664000</v>
      </c>
      <c r="F111" s="76">
        <f t="shared" si="22"/>
        <v>164000</v>
      </c>
      <c r="G111" s="76">
        <f t="shared" si="22"/>
        <v>164000</v>
      </c>
      <c r="H111" s="76">
        <f t="shared" si="22"/>
        <v>164000</v>
      </c>
      <c r="I111" s="150">
        <f t="shared" si="22"/>
        <v>164000</v>
      </c>
      <c r="J111" s="150">
        <f t="shared" si="22"/>
        <v>164000</v>
      </c>
      <c r="K111" s="150">
        <f t="shared" si="22"/>
        <v>164000</v>
      </c>
      <c r="L111" s="150">
        <f t="shared" si="22"/>
        <v>164000</v>
      </c>
      <c r="M111" s="150">
        <f t="shared" si="22"/>
        <v>166000</v>
      </c>
    </row>
    <row r="112" spans="1:13" x14ac:dyDescent="0.25">
      <c r="A112" s="80">
        <v>3429</v>
      </c>
      <c r="B112" s="81">
        <v>5222</v>
      </c>
      <c r="C112" s="82" t="s">
        <v>86</v>
      </c>
      <c r="D112" s="83">
        <v>0</v>
      </c>
      <c r="E112" s="83">
        <v>0</v>
      </c>
      <c r="F112" s="83">
        <v>0</v>
      </c>
      <c r="G112" s="83">
        <v>0</v>
      </c>
      <c r="H112" s="83">
        <v>0</v>
      </c>
      <c r="I112" s="152">
        <v>0</v>
      </c>
      <c r="J112" s="152">
        <v>10000</v>
      </c>
      <c r="K112" s="152">
        <v>10000</v>
      </c>
      <c r="L112" s="152">
        <v>10000</v>
      </c>
      <c r="M112" s="152">
        <v>10000</v>
      </c>
    </row>
    <row r="113" spans="1:13" x14ac:dyDescent="0.25">
      <c r="A113" s="74">
        <v>3429</v>
      </c>
      <c r="B113" s="75"/>
      <c r="C113" s="84" t="s">
        <v>190</v>
      </c>
      <c r="D113" s="76">
        <f t="shared" ref="D113:I113" si="23">SUM(D112)</f>
        <v>0</v>
      </c>
      <c r="E113" s="76">
        <f t="shared" si="23"/>
        <v>0</v>
      </c>
      <c r="F113" s="76">
        <f t="shared" si="23"/>
        <v>0</v>
      </c>
      <c r="G113" s="76">
        <f t="shared" si="23"/>
        <v>0</v>
      </c>
      <c r="H113" s="76">
        <f t="shared" si="23"/>
        <v>0</v>
      </c>
      <c r="I113" s="150">
        <f t="shared" si="23"/>
        <v>0</v>
      </c>
      <c r="J113" s="150">
        <v>10000</v>
      </c>
      <c r="K113" s="150">
        <v>10000</v>
      </c>
      <c r="L113" s="150">
        <v>10000</v>
      </c>
      <c r="M113" s="150">
        <v>10000</v>
      </c>
    </row>
    <row r="114" spans="1:13" x14ac:dyDescent="0.25">
      <c r="A114" s="80">
        <v>3519</v>
      </c>
      <c r="B114" s="81">
        <v>6121</v>
      </c>
      <c r="C114" s="82" t="s">
        <v>172</v>
      </c>
      <c r="D114" s="83">
        <v>300000</v>
      </c>
      <c r="E114" s="83">
        <v>300000</v>
      </c>
      <c r="F114" s="83">
        <v>300000</v>
      </c>
      <c r="G114" s="83">
        <v>300000</v>
      </c>
      <c r="H114" s="83">
        <v>300000</v>
      </c>
      <c r="I114" s="152">
        <v>300000</v>
      </c>
      <c r="J114" s="152">
        <v>300000</v>
      </c>
      <c r="K114" s="152">
        <v>300000</v>
      </c>
      <c r="L114" s="152">
        <v>235000</v>
      </c>
      <c r="M114" s="152">
        <v>235000</v>
      </c>
    </row>
    <row r="115" spans="1:13" x14ac:dyDescent="0.25">
      <c r="A115" s="80">
        <v>3519</v>
      </c>
      <c r="B115" s="81">
        <v>5153</v>
      </c>
      <c r="C115" s="82" t="s">
        <v>253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152">
        <v>0</v>
      </c>
      <c r="J115" s="152">
        <v>0</v>
      </c>
      <c r="K115" s="152">
        <v>1000</v>
      </c>
      <c r="L115" s="152">
        <v>1000</v>
      </c>
      <c r="M115" s="152">
        <v>1000</v>
      </c>
    </row>
    <row r="116" spans="1:13" x14ac:dyDescent="0.25">
      <c r="A116" s="80">
        <v>3519</v>
      </c>
      <c r="B116" s="81">
        <v>5154</v>
      </c>
      <c r="C116" s="82" t="s">
        <v>96</v>
      </c>
      <c r="D116" s="83">
        <v>0</v>
      </c>
      <c r="E116" s="83">
        <v>0</v>
      </c>
      <c r="F116" s="83">
        <v>0</v>
      </c>
      <c r="G116" s="83">
        <v>0</v>
      </c>
      <c r="H116" s="83">
        <v>0</v>
      </c>
      <c r="I116" s="152">
        <v>0</v>
      </c>
      <c r="J116" s="152">
        <v>0</v>
      </c>
      <c r="K116" s="152">
        <v>1000</v>
      </c>
      <c r="L116" s="152">
        <v>1500</v>
      </c>
      <c r="M116" s="152">
        <v>1500</v>
      </c>
    </row>
    <row r="117" spans="1:13" x14ac:dyDescent="0.25">
      <c r="A117" s="80">
        <v>3519</v>
      </c>
      <c r="B117" s="81">
        <v>5169</v>
      </c>
      <c r="C117" s="82" t="s">
        <v>81</v>
      </c>
      <c r="D117" s="83">
        <v>40000</v>
      </c>
      <c r="E117" s="83">
        <v>40000</v>
      </c>
      <c r="F117" s="83">
        <v>40000</v>
      </c>
      <c r="G117" s="83">
        <v>40000</v>
      </c>
      <c r="H117" s="83">
        <v>40000</v>
      </c>
      <c r="I117" s="152">
        <v>40000</v>
      </c>
      <c r="J117" s="152">
        <v>40000</v>
      </c>
      <c r="K117" s="152">
        <v>10000</v>
      </c>
      <c r="L117" s="152">
        <v>13000</v>
      </c>
      <c r="M117" s="152">
        <v>13000</v>
      </c>
    </row>
    <row r="118" spans="1:13" x14ac:dyDescent="0.25">
      <c r="A118" s="80">
        <v>3519</v>
      </c>
      <c r="B118" s="81">
        <v>5171</v>
      </c>
      <c r="C118" s="82" t="s">
        <v>255</v>
      </c>
      <c r="D118" s="83">
        <v>0</v>
      </c>
      <c r="E118" s="83">
        <v>0</v>
      </c>
      <c r="F118" s="83">
        <v>0</v>
      </c>
      <c r="G118" s="83">
        <v>0</v>
      </c>
      <c r="H118" s="83">
        <v>0</v>
      </c>
      <c r="I118" s="152">
        <v>0</v>
      </c>
      <c r="J118" s="152">
        <v>0</v>
      </c>
      <c r="K118" s="152">
        <v>4000</v>
      </c>
      <c r="L118" s="152">
        <v>16000</v>
      </c>
      <c r="M118" s="152">
        <v>16000</v>
      </c>
    </row>
    <row r="119" spans="1:13" x14ac:dyDescent="0.25">
      <c r="A119" s="80">
        <v>3519</v>
      </c>
      <c r="B119" s="81">
        <v>5137</v>
      </c>
      <c r="C119" s="82" t="s">
        <v>257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152">
        <v>0</v>
      </c>
      <c r="J119" s="152">
        <v>0</v>
      </c>
      <c r="K119" s="152">
        <v>21000</v>
      </c>
      <c r="L119" s="152">
        <v>21000</v>
      </c>
      <c r="M119" s="153">
        <v>40000</v>
      </c>
    </row>
    <row r="120" spans="1:13" x14ac:dyDescent="0.25">
      <c r="A120" s="74">
        <v>3519</v>
      </c>
      <c r="B120" s="75"/>
      <c r="C120" s="84" t="s">
        <v>47</v>
      </c>
      <c r="D120" s="76">
        <f t="shared" ref="D120:I120" si="24">SUM(D114:D119)</f>
        <v>340000</v>
      </c>
      <c r="E120" s="76">
        <f t="shared" si="24"/>
        <v>340000</v>
      </c>
      <c r="F120" s="76">
        <f t="shared" si="24"/>
        <v>340000</v>
      </c>
      <c r="G120" s="76">
        <f t="shared" si="24"/>
        <v>340000</v>
      </c>
      <c r="H120" s="76">
        <f t="shared" si="24"/>
        <v>340000</v>
      </c>
      <c r="I120" s="150">
        <f t="shared" si="24"/>
        <v>340000</v>
      </c>
      <c r="J120" s="150">
        <f>SUM(J114:J117)</f>
        <v>340000</v>
      </c>
      <c r="K120" s="150">
        <f>SUM(K114:K119)</f>
        <v>337000</v>
      </c>
      <c r="L120" s="150">
        <f>SUM(L114:L119)</f>
        <v>287500</v>
      </c>
      <c r="M120" s="150">
        <f>SUM(M114:M119)</f>
        <v>306500</v>
      </c>
    </row>
    <row r="121" spans="1:13" x14ac:dyDescent="0.25">
      <c r="A121" s="74">
        <v>3525</v>
      </c>
      <c r="B121" s="75">
        <v>5221</v>
      </c>
      <c r="C121" s="84" t="s">
        <v>188</v>
      </c>
      <c r="D121" s="76">
        <v>0</v>
      </c>
      <c r="E121" s="76">
        <v>0</v>
      </c>
      <c r="F121" s="76">
        <v>0</v>
      </c>
      <c r="G121" s="76">
        <v>0</v>
      </c>
      <c r="H121" s="76">
        <v>0</v>
      </c>
      <c r="I121" s="150">
        <v>5000</v>
      </c>
      <c r="J121" s="150">
        <v>5000</v>
      </c>
      <c r="K121" s="150">
        <v>5000</v>
      </c>
      <c r="L121" s="150">
        <v>5000</v>
      </c>
      <c r="M121" s="162">
        <v>10000</v>
      </c>
    </row>
    <row r="122" spans="1:13" x14ac:dyDescent="0.25">
      <c r="A122" s="80">
        <v>3612</v>
      </c>
      <c r="B122" s="81">
        <v>5011</v>
      </c>
      <c r="C122" s="82" t="s">
        <v>90</v>
      </c>
      <c r="D122" s="83">
        <v>450000</v>
      </c>
      <c r="E122" s="83">
        <v>450000</v>
      </c>
      <c r="F122" s="83">
        <v>450000</v>
      </c>
      <c r="G122" s="83">
        <v>450000</v>
      </c>
      <c r="H122" s="83">
        <v>450000</v>
      </c>
      <c r="I122" s="152">
        <v>450000</v>
      </c>
      <c r="J122" s="152">
        <v>450000</v>
      </c>
      <c r="K122" s="152">
        <v>450000</v>
      </c>
      <c r="L122" s="152">
        <v>450000</v>
      </c>
      <c r="M122" s="152">
        <v>450000</v>
      </c>
    </row>
    <row r="123" spans="1:13" x14ac:dyDescent="0.25">
      <c r="A123" s="80">
        <v>3612</v>
      </c>
      <c r="B123" s="81">
        <v>5021</v>
      </c>
      <c r="C123" s="82" t="s">
        <v>116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152">
        <v>0</v>
      </c>
      <c r="J123" s="152">
        <v>0</v>
      </c>
      <c r="K123" s="152">
        <v>0</v>
      </c>
      <c r="L123" s="152">
        <v>0</v>
      </c>
      <c r="M123" s="152">
        <v>0</v>
      </c>
    </row>
    <row r="124" spans="1:13" x14ac:dyDescent="0.25">
      <c r="A124" s="80">
        <v>3612</v>
      </c>
      <c r="B124" s="81">
        <v>5031</v>
      </c>
      <c r="C124" s="82" t="s">
        <v>91</v>
      </c>
      <c r="D124" s="83">
        <v>110000</v>
      </c>
      <c r="E124" s="83">
        <v>110000</v>
      </c>
      <c r="F124" s="83">
        <v>110000</v>
      </c>
      <c r="G124" s="83">
        <v>110000</v>
      </c>
      <c r="H124" s="83">
        <v>110000</v>
      </c>
      <c r="I124" s="152">
        <v>110000</v>
      </c>
      <c r="J124" s="152">
        <v>110000</v>
      </c>
      <c r="K124" s="152">
        <v>110000</v>
      </c>
      <c r="L124" s="152">
        <v>110000</v>
      </c>
      <c r="M124" s="153">
        <v>111000</v>
      </c>
    </row>
    <row r="125" spans="1:13" x14ac:dyDescent="0.25">
      <c r="A125" s="80">
        <v>3612</v>
      </c>
      <c r="B125" s="81">
        <v>5032</v>
      </c>
      <c r="C125" s="82" t="s">
        <v>92</v>
      </c>
      <c r="D125" s="83">
        <v>38000</v>
      </c>
      <c r="E125" s="83">
        <v>38000</v>
      </c>
      <c r="F125" s="83">
        <v>38000</v>
      </c>
      <c r="G125" s="83">
        <v>38000</v>
      </c>
      <c r="H125" s="83">
        <v>38000</v>
      </c>
      <c r="I125" s="152">
        <v>38000</v>
      </c>
      <c r="J125" s="152">
        <v>38000</v>
      </c>
      <c r="K125" s="152">
        <v>38000</v>
      </c>
      <c r="L125" s="152">
        <v>38000</v>
      </c>
      <c r="M125" s="153">
        <v>41000</v>
      </c>
    </row>
    <row r="126" spans="1:13" x14ac:dyDescent="0.25">
      <c r="A126" s="80">
        <v>3612</v>
      </c>
      <c r="B126" s="81">
        <v>5137</v>
      </c>
      <c r="C126" s="82"/>
      <c r="D126" s="83">
        <v>0</v>
      </c>
      <c r="E126" s="83"/>
      <c r="F126" s="83"/>
      <c r="G126" s="83"/>
      <c r="H126" s="83"/>
      <c r="I126" s="152">
        <v>0</v>
      </c>
      <c r="J126" s="152">
        <v>0</v>
      </c>
      <c r="K126" s="152">
        <v>0</v>
      </c>
      <c r="L126" s="152">
        <v>0</v>
      </c>
      <c r="M126" s="153">
        <v>35000</v>
      </c>
    </row>
    <row r="127" spans="1:13" x14ac:dyDescent="0.25">
      <c r="A127" s="80">
        <v>3612</v>
      </c>
      <c r="B127" s="81">
        <v>5139</v>
      </c>
      <c r="C127" s="82" t="s">
        <v>203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152">
        <v>0</v>
      </c>
      <c r="J127" s="152">
        <v>0</v>
      </c>
      <c r="K127" s="152">
        <v>0</v>
      </c>
      <c r="L127" s="152">
        <v>0</v>
      </c>
      <c r="M127" s="153">
        <v>1000</v>
      </c>
    </row>
    <row r="128" spans="1:13" x14ac:dyDescent="0.25">
      <c r="A128" s="80">
        <v>3612</v>
      </c>
      <c r="B128" s="81">
        <v>5153</v>
      </c>
      <c r="C128" s="82" t="s">
        <v>95</v>
      </c>
      <c r="D128" s="83">
        <v>0</v>
      </c>
      <c r="E128" s="83">
        <v>0</v>
      </c>
      <c r="F128" s="83">
        <v>0</v>
      </c>
      <c r="G128" s="83">
        <v>0</v>
      </c>
      <c r="H128" s="83">
        <v>0</v>
      </c>
      <c r="I128" s="152">
        <v>0</v>
      </c>
      <c r="J128" s="152">
        <v>0</v>
      </c>
      <c r="K128" s="152">
        <v>0</v>
      </c>
      <c r="L128" s="152">
        <v>500</v>
      </c>
      <c r="M128" s="152">
        <v>500</v>
      </c>
    </row>
    <row r="129" spans="1:13" x14ac:dyDescent="0.25">
      <c r="A129" s="80">
        <v>3612</v>
      </c>
      <c r="B129" s="81">
        <v>5154</v>
      </c>
      <c r="C129" s="82" t="s">
        <v>96</v>
      </c>
      <c r="D129" s="83">
        <v>3000</v>
      </c>
      <c r="E129" s="83">
        <v>3000</v>
      </c>
      <c r="F129" s="83">
        <v>8000</v>
      </c>
      <c r="G129" s="83">
        <v>8000</v>
      </c>
      <c r="H129" s="83">
        <v>13000</v>
      </c>
      <c r="I129" s="152">
        <v>13000</v>
      </c>
      <c r="J129" s="152">
        <v>13000</v>
      </c>
      <c r="K129" s="152">
        <v>16000</v>
      </c>
      <c r="L129" s="152">
        <v>16000</v>
      </c>
      <c r="M129" s="153">
        <v>7000</v>
      </c>
    </row>
    <row r="130" spans="1:13" x14ac:dyDescent="0.25">
      <c r="A130" s="80">
        <v>3612</v>
      </c>
      <c r="B130" s="81">
        <v>5169</v>
      </c>
      <c r="C130" s="82" t="s">
        <v>204</v>
      </c>
      <c r="D130" s="83">
        <v>10000</v>
      </c>
      <c r="E130" s="83">
        <v>10000</v>
      </c>
      <c r="F130" s="83">
        <v>10000</v>
      </c>
      <c r="G130" s="83">
        <v>0</v>
      </c>
      <c r="H130" s="83">
        <v>0</v>
      </c>
      <c r="I130" s="152">
        <v>0</v>
      </c>
      <c r="J130" s="152">
        <v>0</v>
      </c>
      <c r="K130" s="152">
        <v>0</v>
      </c>
      <c r="L130" s="152">
        <v>4000</v>
      </c>
      <c r="M130" s="153">
        <v>7000</v>
      </c>
    </row>
    <row r="131" spans="1:13" x14ac:dyDescent="0.25">
      <c r="A131" s="80">
        <v>3612</v>
      </c>
      <c r="B131" s="81">
        <v>5171</v>
      </c>
      <c r="C131" s="82" t="s">
        <v>117</v>
      </c>
      <c r="D131" s="83">
        <v>30000</v>
      </c>
      <c r="E131" s="83">
        <v>30000</v>
      </c>
      <c r="F131" s="83">
        <v>40000</v>
      </c>
      <c r="G131" s="83">
        <v>50000</v>
      </c>
      <c r="H131" s="83">
        <v>50000</v>
      </c>
      <c r="I131" s="152">
        <v>55000</v>
      </c>
      <c r="J131" s="152">
        <v>55000</v>
      </c>
      <c r="K131" s="152">
        <v>55000</v>
      </c>
      <c r="L131" s="152">
        <v>55000</v>
      </c>
      <c r="M131" s="153">
        <v>58000</v>
      </c>
    </row>
    <row r="132" spans="1:13" x14ac:dyDescent="0.25">
      <c r="A132" s="80">
        <v>3612</v>
      </c>
      <c r="B132" s="81">
        <v>5424</v>
      </c>
      <c r="C132" s="82" t="s">
        <v>171</v>
      </c>
      <c r="D132" s="83">
        <v>0</v>
      </c>
      <c r="E132" s="83">
        <v>0</v>
      </c>
      <c r="F132" s="83">
        <v>3000</v>
      </c>
      <c r="G132" s="83">
        <v>3000</v>
      </c>
      <c r="H132" s="83">
        <v>3000</v>
      </c>
      <c r="I132" s="152">
        <v>3000</v>
      </c>
      <c r="J132" s="152">
        <v>3000</v>
      </c>
      <c r="K132" s="152">
        <v>3000</v>
      </c>
      <c r="L132" s="152">
        <v>3000</v>
      </c>
      <c r="M132" s="152">
        <v>3000</v>
      </c>
    </row>
    <row r="133" spans="1:13" x14ac:dyDescent="0.25">
      <c r="A133" s="80">
        <v>3612</v>
      </c>
      <c r="B133" s="81">
        <v>6122</v>
      </c>
      <c r="C133" s="82"/>
      <c r="D133" s="83">
        <v>0</v>
      </c>
      <c r="E133" s="83"/>
      <c r="F133" s="83"/>
      <c r="G133" s="83"/>
      <c r="H133" s="83"/>
      <c r="I133" s="152">
        <v>0</v>
      </c>
      <c r="J133" s="152">
        <v>0</v>
      </c>
      <c r="K133" s="152">
        <v>0</v>
      </c>
      <c r="L133" s="152">
        <v>0</v>
      </c>
      <c r="M133" s="153">
        <v>90000</v>
      </c>
    </row>
    <row r="134" spans="1:13" x14ac:dyDescent="0.25">
      <c r="A134" s="74">
        <v>3612</v>
      </c>
      <c r="B134" s="75"/>
      <c r="C134" s="84" t="s">
        <v>48</v>
      </c>
      <c r="D134" s="76">
        <f t="shared" ref="D134:L134" si="25">SUM(D122:D132)</f>
        <v>641000</v>
      </c>
      <c r="E134" s="76">
        <f t="shared" si="25"/>
        <v>641000</v>
      </c>
      <c r="F134" s="76">
        <f t="shared" si="25"/>
        <v>659000</v>
      </c>
      <c r="G134" s="76">
        <f t="shared" si="25"/>
        <v>659000</v>
      </c>
      <c r="H134" s="76">
        <f t="shared" si="25"/>
        <v>664000</v>
      </c>
      <c r="I134" s="150">
        <f t="shared" si="25"/>
        <v>669000</v>
      </c>
      <c r="J134" s="150">
        <f t="shared" si="25"/>
        <v>669000</v>
      </c>
      <c r="K134" s="150">
        <f t="shared" si="25"/>
        <v>672000</v>
      </c>
      <c r="L134" s="150">
        <f t="shared" si="25"/>
        <v>676500</v>
      </c>
      <c r="M134" s="150">
        <f>SUM(M122:M133)</f>
        <v>803500</v>
      </c>
    </row>
    <row r="135" spans="1:13" s="33" customFormat="1" x14ac:dyDescent="0.25">
      <c r="A135" s="85">
        <v>3613</v>
      </c>
      <c r="B135" s="86">
        <v>5139</v>
      </c>
      <c r="C135" s="87" t="s">
        <v>205</v>
      </c>
      <c r="D135" s="88">
        <v>0</v>
      </c>
      <c r="E135" s="88">
        <v>0</v>
      </c>
      <c r="F135" s="88">
        <v>0</v>
      </c>
      <c r="G135" s="88">
        <v>0</v>
      </c>
      <c r="H135" s="88">
        <v>0</v>
      </c>
      <c r="I135" s="151">
        <v>40000</v>
      </c>
      <c r="J135" s="151">
        <v>45000</v>
      </c>
      <c r="K135" s="151">
        <v>45000</v>
      </c>
      <c r="L135" s="151">
        <v>45000</v>
      </c>
      <c r="M135" s="151">
        <v>45000</v>
      </c>
    </row>
    <row r="136" spans="1:13" x14ac:dyDescent="0.25">
      <c r="A136" s="80">
        <v>3613</v>
      </c>
      <c r="B136" s="81">
        <v>5153</v>
      </c>
      <c r="C136" s="82" t="s">
        <v>95</v>
      </c>
      <c r="D136" s="83">
        <v>45000</v>
      </c>
      <c r="E136" s="83">
        <v>45000</v>
      </c>
      <c r="F136" s="83">
        <v>45000</v>
      </c>
      <c r="G136" s="83">
        <v>45000</v>
      </c>
      <c r="H136" s="83">
        <v>45000</v>
      </c>
      <c r="I136" s="152">
        <v>45000</v>
      </c>
      <c r="J136" s="152">
        <v>40000</v>
      </c>
      <c r="K136" s="152">
        <v>40000</v>
      </c>
      <c r="L136" s="152">
        <v>40000</v>
      </c>
      <c r="M136" s="152">
        <v>40000</v>
      </c>
    </row>
    <row r="137" spans="1:13" x14ac:dyDescent="0.25">
      <c r="A137" s="80">
        <v>3613</v>
      </c>
      <c r="B137" s="81">
        <v>5154</v>
      </c>
      <c r="C137" s="82" t="s">
        <v>206</v>
      </c>
      <c r="D137" s="83">
        <v>0</v>
      </c>
      <c r="E137" s="83">
        <v>0</v>
      </c>
      <c r="F137" s="83">
        <v>0</v>
      </c>
      <c r="G137" s="83">
        <v>0</v>
      </c>
      <c r="H137" s="83">
        <v>0</v>
      </c>
      <c r="I137" s="152">
        <v>0</v>
      </c>
      <c r="J137" s="152">
        <v>1000</v>
      </c>
      <c r="K137" s="152">
        <v>1000</v>
      </c>
      <c r="L137" s="152">
        <v>1000</v>
      </c>
      <c r="M137" s="152">
        <v>1000</v>
      </c>
    </row>
    <row r="138" spans="1:13" x14ac:dyDescent="0.25">
      <c r="A138" s="80">
        <v>3613</v>
      </c>
      <c r="B138" s="81">
        <v>5169</v>
      </c>
      <c r="C138" s="82" t="s">
        <v>207</v>
      </c>
      <c r="D138" s="83">
        <v>0</v>
      </c>
      <c r="E138" s="83">
        <v>0</v>
      </c>
      <c r="F138" s="83">
        <v>0</v>
      </c>
      <c r="G138" s="83">
        <v>0</v>
      </c>
      <c r="H138" s="83">
        <v>0</v>
      </c>
      <c r="I138" s="152">
        <v>25000</v>
      </c>
      <c r="J138" s="152">
        <v>25000</v>
      </c>
      <c r="K138" s="152">
        <v>25000</v>
      </c>
      <c r="L138" s="152">
        <v>25000</v>
      </c>
      <c r="M138" s="152">
        <v>25000</v>
      </c>
    </row>
    <row r="139" spans="1:13" x14ac:dyDescent="0.25">
      <c r="A139" s="80">
        <v>3613</v>
      </c>
      <c r="B139" s="81">
        <v>5171</v>
      </c>
      <c r="C139" s="82" t="s">
        <v>118</v>
      </c>
      <c r="D139" s="83">
        <v>10000</v>
      </c>
      <c r="E139" s="83">
        <v>10000</v>
      </c>
      <c r="F139" s="83">
        <v>10000</v>
      </c>
      <c r="G139" s="83">
        <v>10000</v>
      </c>
      <c r="H139" s="83">
        <v>10000</v>
      </c>
      <c r="I139" s="152">
        <v>10000</v>
      </c>
      <c r="J139" s="152">
        <v>45000</v>
      </c>
      <c r="K139" s="152">
        <v>45000</v>
      </c>
      <c r="L139" s="152">
        <v>45000</v>
      </c>
      <c r="M139" s="152">
        <v>45000</v>
      </c>
    </row>
    <row r="140" spans="1:13" x14ac:dyDescent="0.25">
      <c r="A140" s="74">
        <v>3613</v>
      </c>
      <c r="B140" s="75"/>
      <c r="C140" s="84" t="s">
        <v>49</v>
      </c>
      <c r="D140" s="76">
        <f>SUM(D136:D139)</f>
        <v>55000</v>
      </c>
      <c r="E140" s="76">
        <f>SUM(E136:E139)</f>
        <v>55000</v>
      </c>
      <c r="F140" s="76">
        <f>SUM(F136:F139)</f>
        <v>55000</v>
      </c>
      <c r="G140" s="76">
        <f>SUM(G136:G139)</f>
        <v>55000</v>
      </c>
      <c r="H140" s="76">
        <f>SUM(H136:H139)</f>
        <v>55000</v>
      </c>
      <c r="I140" s="150">
        <f>SUM(I135:I139)</f>
        <v>120000</v>
      </c>
      <c r="J140" s="150">
        <f>SUM(J135:J139)</f>
        <v>156000</v>
      </c>
      <c r="K140" s="150">
        <f>SUM(K135:K139)</f>
        <v>156000</v>
      </c>
      <c r="L140" s="150">
        <f>SUM(L135:L139)</f>
        <v>156000</v>
      </c>
      <c r="M140" s="150">
        <f>SUM(M135:M139)</f>
        <v>156000</v>
      </c>
    </row>
    <row r="141" spans="1:13" s="33" customFormat="1" x14ac:dyDescent="0.25">
      <c r="A141" s="85">
        <v>3631</v>
      </c>
      <c r="B141" s="86">
        <v>5021</v>
      </c>
      <c r="C141" s="87" t="s">
        <v>177</v>
      </c>
      <c r="D141" s="88">
        <v>0</v>
      </c>
      <c r="E141" s="88">
        <v>0</v>
      </c>
      <c r="F141" s="88">
        <v>17000</v>
      </c>
      <c r="G141" s="88">
        <v>17000</v>
      </c>
      <c r="H141" s="88">
        <v>17000</v>
      </c>
      <c r="I141" s="151">
        <v>17000</v>
      </c>
      <c r="J141" s="151">
        <v>17000</v>
      </c>
      <c r="K141" s="151">
        <v>17000</v>
      </c>
      <c r="L141" s="151">
        <v>17000</v>
      </c>
      <c r="M141" s="151">
        <v>17000</v>
      </c>
    </row>
    <row r="142" spans="1:13" s="33" customFormat="1" x14ac:dyDescent="0.25">
      <c r="A142" s="85">
        <v>3631</v>
      </c>
      <c r="B142" s="86">
        <v>5122</v>
      </c>
      <c r="C142" s="87" t="s">
        <v>208</v>
      </c>
      <c r="D142" s="88">
        <v>0</v>
      </c>
      <c r="E142" s="88">
        <v>0</v>
      </c>
      <c r="F142" s="88">
        <v>0</v>
      </c>
      <c r="G142" s="88">
        <v>0</v>
      </c>
      <c r="H142" s="88">
        <v>0</v>
      </c>
      <c r="I142" s="151">
        <v>0</v>
      </c>
      <c r="J142" s="151">
        <v>0</v>
      </c>
      <c r="K142" s="151">
        <v>0</v>
      </c>
      <c r="L142" s="151">
        <v>0</v>
      </c>
      <c r="M142" s="151">
        <v>0</v>
      </c>
    </row>
    <row r="143" spans="1:13" x14ac:dyDescent="0.25">
      <c r="A143" s="80">
        <v>3631</v>
      </c>
      <c r="B143" s="81">
        <v>5154</v>
      </c>
      <c r="C143" s="82" t="s">
        <v>96</v>
      </c>
      <c r="D143" s="83">
        <v>400000</v>
      </c>
      <c r="E143" s="83">
        <v>400000</v>
      </c>
      <c r="F143" s="83">
        <v>400000</v>
      </c>
      <c r="G143" s="83">
        <v>400000</v>
      </c>
      <c r="H143" s="83">
        <v>400000</v>
      </c>
      <c r="I143" s="152">
        <v>400000</v>
      </c>
      <c r="J143" s="152">
        <v>400000</v>
      </c>
      <c r="K143" s="152">
        <v>400000</v>
      </c>
      <c r="L143" s="152">
        <v>450000</v>
      </c>
      <c r="M143" s="153">
        <v>467000</v>
      </c>
    </row>
    <row r="144" spans="1:13" x14ac:dyDescent="0.25">
      <c r="A144" s="80">
        <v>3631</v>
      </c>
      <c r="B144" s="81">
        <v>5169</v>
      </c>
      <c r="C144" s="82" t="s">
        <v>209</v>
      </c>
      <c r="D144" s="83">
        <v>0</v>
      </c>
      <c r="E144" s="83">
        <v>0</v>
      </c>
      <c r="F144" s="83">
        <v>0</v>
      </c>
      <c r="G144" s="83">
        <v>0</v>
      </c>
      <c r="H144" s="83">
        <v>0</v>
      </c>
      <c r="I144" s="152">
        <v>0</v>
      </c>
      <c r="J144" s="152">
        <v>0</v>
      </c>
      <c r="K144" s="152">
        <v>0</v>
      </c>
      <c r="L144" s="152">
        <v>0</v>
      </c>
      <c r="M144" s="152">
        <v>0</v>
      </c>
    </row>
    <row r="145" spans="1:13" x14ac:dyDescent="0.25">
      <c r="A145" s="80">
        <v>3631</v>
      </c>
      <c r="B145" s="81">
        <v>5171</v>
      </c>
      <c r="C145" s="82" t="s">
        <v>83</v>
      </c>
      <c r="D145" s="83">
        <v>100000</v>
      </c>
      <c r="E145" s="83">
        <v>100000</v>
      </c>
      <c r="F145" s="83">
        <v>100000</v>
      </c>
      <c r="G145" s="83">
        <v>100000</v>
      </c>
      <c r="H145" s="83">
        <v>100000</v>
      </c>
      <c r="I145" s="152">
        <v>130000</v>
      </c>
      <c r="J145" s="152">
        <v>130000</v>
      </c>
      <c r="K145" s="152">
        <v>150000</v>
      </c>
      <c r="L145" s="152">
        <v>150000</v>
      </c>
      <c r="M145" s="152">
        <v>150000</v>
      </c>
    </row>
    <row r="146" spans="1:13" x14ac:dyDescent="0.25">
      <c r="A146" s="80">
        <v>3631</v>
      </c>
      <c r="B146" s="81">
        <v>6121</v>
      </c>
      <c r="C146" s="82" t="s">
        <v>157</v>
      </c>
      <c r="D146" s="83">
        <v>2900000</v>
      </c>
      <c r="E146" s="83">
        <v>2900000</v>
      </c>
      <c r="F146" s="83">
        <v>2900000</v>
      </c>
      <c r="G146" s="83">
        <v>2900000</v>
      </c>
      <c r="H146" s="83">
        <v>2900000</v>
      </c>
      <c r="I146" s="152">
        <v>1500000</v>
      </c>
      <c r="J146" s="152">
        <v>500000</v>
      </c>
      <c r="K146" s="152">
        <v>300000</v>
      </c>
      <c r="L146" s="152">
        <v>300000</v>
      </c>
      <c r="M146" s="153">
        <v>154000</v>
      </c>
    </row>
    <row r="147" spans="1:13" x14ac:dyDescent="0.25">
      <c r="A147" s="80">
        <v>3631</v>
      </c>
      <c r="B147" s="81">
        <v>6121</v>
      </c>
      <c r="C147" s="82" t="s">
        <v>119</v>
      </c>
      <c r="D147" s="83">
        <v>3000000</v>
      </c>
      <c r="E147" s="83">
        <v>3000000</v>
      </c>
      <c r="F147" s="83">
        <v>3000000</v>
      </c>
      <c r="G147" s="83">
        <v>3000000</v>
      </c>
      <c r="H147" s="83">
        <v>3000000</v>
      </c>
      <c r="I147" s="152">
        <v>3000000</v>
      </c>
      <c r="J147" s="152">
        <v>3000000</v>
      </c>
      <c r="K147" s="152">
        <v>3000000</v>
      </c>
      <c r="L147" s="152">
        <v>3000000</v>
      </c>
      <c r="M147" s="152">
        <v>3000000</v>
      </c>
    </row>
    <row r="148" spans="1:13" x14ac:dyDescent="0.25">
      <c r="A148" s="80">
        <v>3631</v>
      </c>
      <c r="B148" s="81">
        <v>6312</v>
      </c>
      <c r="C148" s="82" t="s">
        <v>179</v>
      </c>
      <c r="D148" s="83">
        <v>0</v>
      </c>
      <c r="E148" s="83">
        <v>0</v>
      </c>
      <c r="F148" s="83">
        <v>0</v>
      </c>
      <c r="G148" s="83">
        <v>0</v>
      </c>
      <c r="H148" s="83">
        <v>0</v>
      </c>
      <c r="I148" s="152">
        <v>0</v>
      </c>
      <c r="J148" s="152">
        <v>0</v>
      </c>
      <c r="K148" s="152">
        <v>0</v>
      </c>
      <c r="L148" s="152">
        <v>0</v>
      </c>
      <c r="M148" s="152">
        <v>0</v>
      </c>
    </row>
    <row r="149" spans="1:13" x14ac:dyDescent="0.25">
      <c r="A149" s="74">
        <v>3631</v>
      </c>
      <c r="B149" s="75"/>
      <c r="C149" s="84" t="s">
        <v>51</v>
      </c>
      <c r="D149" s="76">
        <f>SUM(D142:D147)</f>
        <v>6400000</v>
      </c>
      <c r="E149" s="76">
        <f>SUM(E142:E147)</f>
        <v>6400000</v>
      </c>
      <c r="F149" s="76">
        <f t="shared" ref="F149:M149" si="26">SUM(F141:F148)</f>
        <v>6417000</v>
      </c>
      <c r="G149" s="76">
        <f t="shared" si="26"/>
        <v>6417000</v>
      </c>
      <c r="H149" s="76">
        <f t="shared" si="26"/>
        <v>6417000</v>
      </c>
      <c r="I149" s="150">
        <f t="shared" si="26"/>
        <v>5047000</v>
      </c>
      <c r="J149" s="150">
        <f t="shared" si="26"/>
        <v>4047000</v>
      </c>
      <c r="K149" s="150">
        <f t="shared" si="26"/>
        <v>3867000</v>
      </c>
      <c r="L149" s="150">
        <f t="shared" si="26"/>
        <v>3917000</v>
      </c>
      <c r="M149" s="150">
        <f t="shared" si="26"/>
        <v>3788000</v>
      </c>
    </row>
    <row r="150" spans="1:13" x14ac:dyDescent="0.25">
      <c r="A150" s="80">
        <v>3632</v>
      </c>
      <c r="B150" s="81">
        <v>5321</v>
      </c>
      <c r="C150" s="82" t="s">
        <v>120</v>
      </c>
      <c r="D150" s="83">
        <v>15000</v>
      </c>
      <c r="E150" s="83">
        <v>15000</v>
      </c>
      <c r="F150" s="83">
        <v>15000</v>
      </c>
      <c r="G150" s="83">
        <v>15000</v>
      </c>
      <c r="H150" s="83">
        <v>15000</v>
      </c>
      <c r="I150" s="152">
        <v>15000</v>
      </c>
      <c r="J150" s="152">
        <v>15000</v>
      </c>
      <c r="K150" s="152">
        <v>15000</v>
      </c>
      <c r="L150" s="152">
        <v>15000</v>
      </c>
      <c r="M150" s="152">
        <v>15000</v>
      </c>
    </row>
    <row r="151" spans="1:13" x14ac:dyDescent="0.25">
      <c r="A151" s="74">
        <v>3632</v>
      </c>
      <c r="B151" s="75"/>
      <c r="C151" s="84" t="s">
        <v>121</v>
      </c>
      <c r="D151" s="76">
        <f t="shared" ref="D151:M151" si="27">SUM(D150)</f>
        <v>15000</v>
      </c>
      <c r="E151" s="76">
        <f t="shared" si="27"/>
        <v>15000</v>
      </c>
      <c r="F151" s="76">
        <f t="shared" si="27"/>
        <v>15000</v>
      </c>
      <c r="G151" s="76">
        <f t="shared" si="27"/>
        <v>15000</v>
      </c>
      <c r="H151" s="76">
        <f t="shared" si="27"/>
        <v>15000</v>
      </c>
      <c r="I151" s="150">
        <f t="shared" si="27"/>
        <v>15000</v>
      </c>
      <c r="J151" s="150">
        <f t="shared" si="27"/>
        <v>15000</v>
      </c>
      <c r="K151" s="150">
        <f t="shared" si="27"/>
        <v>15000</v>
      </c>
      <c r="L151" s="150">
        <f t="shared" si="27"/>
        <v>15000</v>
      </c>
      <c r="M151" s="150">
        <f t="shared" si="27"/>
        <v>15000</v>
      </c>
    </row>
    <row r="152" spans="1:13" x14ac:dyDescent="0.25">
      <c r="A152" s="94">
        <v>3635</v>
      </c>
      <c r="B152" s="95">
        <v>6119</v>
      </c>
      <c r="C152" s="96" t="s">
        <v>122</v>
      </c>
      <c r="D152" s="97">
        <v>0</v>
      </c>
      <c r="E152" s="97">
        <v>0</v>
      </c>
      <c r="F152" s="97">
        <v>0</v>
      </c>
      <c r="G152" s="97">
        <v>0</v>
      </c>
      <c r="H152" s="97">
        <v>0</v>
      </c>
      <c r="I152" s="154">
        <v>0</v>
      </c>
      <c r="J152" s="154">
        <v>0</v>
      </c>
      <c r="K152" s="154">
        <v>0</v>
      </c>
      <c r="L152" s="154">
        <v>0</v>
      </c>
      <c r="M152" s="154">
        <v>0</v>
      </c>
    </row>
    <row r="153" spans="1:13" x14ac:dyDescent="0.25">
      <c r="A153" s="74">
        <v>3635</v>
      </c>
      <c r="B153" s="75"/>
      <c r="C153" s="84" t="s">
        <v>123</v>
      </c>
      <c r="D153" s="76">
        <f t="shared" ref="D153:M153" si="28">SUM(D152)</f>
        <v>0</v>
      </c>
      <c r="E153" s="76">
        <f t="shared" si="28"/>
        <v>0</v>
      </c>
      <c r="F153" s="76">
        <f t="shared" si="28"/>
        <v>0</v>
      </c>
      <c r="G153" s="76">
        <f t="shared" si="28"/>
        <v>0</v>
      </c>
      <c r="H153" s="76">
        <f t="shared" si="28"/>
        <v>0</v>
      </c>
      <c r="I153" s="150">
        <f t="shared" si="28"/>
        <v>0</v>
      </c>
      <c r="J153" s="150">
        <f t="shared" si="28"/>
        <v>0</v>
      </c>
      <c r="K153" s="150">
        <f t="shared" si="28"/>
        <v>0</v>
      </c>
      <c r="L153" s="150">
        <f t="shared" si="28"/>
        <v>0</v>
      </c>
      <c r="M153" s="150">
        <f t="shared" si="28"/>
        <v>0</v>
      </c>
    </row>
    <row r="154" spans="1:13" x14ac:dyDescent="0.25">
      <c r="A154" s="74">
        <v>3633</v>
      </c>
      <c r="B154" s="75">
        <v>5909</v>
      </c>
      <c r="C154" s="84" t="s">
        <v>180</v>
      </c>
      <c r="D154" s="76">
        <v>0</v>
      </c>
      <c r="E154" s="76">
        <v>0</v>
      </c>
      <c r="F154" s="76">
        <v>0</v>
      </c>
      <c r="G154" s="76">
        <v>0</v>
      </c>
      <c r="H154" s="76">
        <v>504417</v>
      </c>
      <c r="I154" s="150">
        <v>504417</v>
      </c>
      <c r="J154" s="150">
        <v>504417</v>
      </c>
      <c r="K154" s="150">
        <v>504417</v>
      </c>
      <c r="L154" s="150">
        <v>504417</v>
      </c>
      <c r="M154" s="150">
        <v>504417</v>
      </c>
    </row>
    <row r="155" spans="1:13" x14ac:dyDescent="0.25">
      <c r="A155" s="80">
        <v>3639</v>
      </c>
      <c r="B155" s="81">
        <v>5011</v>
      </c>
      <c r="C155" s="82" t="s">
        <v>90</v>
      </c>
      <c r="D155" s="83">
        <v>36000</v>
      </c>
      <c r="E155" s="83">
        <v>36000</v>
      </c>
      <c r="F155" s="83">
        <v>36000</v>
      </c>
      <c r="G155" s="83">
        <v>36000</v>
      </c>
      <c r="H155" s="83">
        <v>36000</v>
      </c>
      <c r="I155" s="152">
        <v>36000</v>
      </c>
      <c r="J155" s="152">
        <v>36000</v>
      </c>
      <c r="K155" s="152">
        <v>36000</v>
      </c>
      <c r="L155" s="152">
        <v>36000</v>
      </c>
      <c r="M155" s="152">
        <v>36000</v>
      </c>
    </row>
    <row r="156" spans="1:13" x14ac:dyDescent="0.25">
      <c r="A156" s="80">
        <v>3639</v>
      </c>
      <c r="B156" s="81">
        <v>5021</v>
      </c>
      <c r="C156" s="82" t="s">
        <v>124</v>
      </c>
      <c r="D156" s="83">
        <v>0</v>
      </c>
      <c r="E156" s="83">
        <v>0</v>
      </c>
      <c r="F156" s="83">
        <v>20000</v>
      </c>
      <c r="G156" s="83">
        <v>20000</v>
      </c>
      <c r="H156" s="83">
        <v>20000</v>
      </c>
      <c r="I156" s="152">
        <v>20000</v>
      </c>
      <c r="J156" s="152">
        <v>20000</v>
      </c>
      <c r="K156" s="152">
        <v>20000</v>
      </c>
      <c r="L156" s="152">
        <v>20000</v>
      </c>
      <c r="M156" s="153">
        <v>9000</v>
      </c>
    </row>
    <row r="157" spans="1:13" x14ac:dyDescent="0.25">
      <c r="A157" s="80">
        <v>3639</v>
      </c>
      <c r="B157" s="81">
        <v>5031</v>
      </c>
      <c r="C157" s="82" t="s">
        <v>91</v>
      </c>
      <c r="D157" s="83">
        <v>9000</v>
      </c>
      <c r="E157" s="83">
        <v>9000</v>
      </c>
      <c r="F157" s="83">
        <v>9000</v>
      </c>
      <c r="G157" s="83">
        <v>9000</v>
      </c>
      <c r="H157" s="83">
        <v>9000</v>
      </c>
      <c r="I157" s="152">
        <v>9000</v>
      </c>
      <c r="J157" s="152">
        <v>9000</v>
      </c>
      <c r="K157" s="152">
        <v>9000</v>
      </c>
      <c r="L157" s="152">
        <v>9000</v>
      </c>
      <c r="M157" s="152">
        <v>9000</v>
      </c>
    </row>
    <row r="158" spans="1:13" x14ac:dyDescent="0.25">
      <c r="A158" s="80">
        <v>3639</v>
      </c>
      <c r="B158" s="81">
        <v>5032</v>
      </c>
      <c r="C158" s="82" t="s">
        <v>92</v>
      </c>
      <c r="D158" s="83">
        <v>3000</v>
      </c>
      <c r="E158" s="83">
        <v>3000</v>
      </c>
      <c r="F158" s="83">
        <v>3000</v>
      </c>
      <c r="G158" s="83">
        <v>3000</v>
      </c>
      <c r="H158" s="83">
        <v>3000</v>
      </c>
      <c r="I158" s="152">
        <v>3000</v>
      </c>
      <c r="J158" s="152">
        <v>3000</v>
      </c>
      <c r="K158" s="152">
        <v>3000</v>
      </c>
      <c r="L158" s="152">
        <v>3000</v>
      </c>
      <c r="M158" s="153">
        <v>4000</v>
      </c>
    </row>
    <row r="159" spans="1:13" x14ac:dyDescent="0.25">
      <c r="A159" s="80">
        <v>3639</v>
      </c>
      <c r="B159" s="81">
        <v>5132</v>
      </c>
      <c r="C159" s="82" t="s">
        <v>125</v>
      </c>
      <c r="D159" s="83">
        <v>10000</v>
      </c>
      <c r="E159" s="83">
        <v>10000</v>
      </c>
      <c r="F159" s="83">
        <v>10000</v>
      </c>
      <c r="G159" s="83">
        <v>10000</v>
      </c>
      <c r="H159" s="83">
        <v>10000</v>
      </c>
      <c r="I159" s="152">
        <v>10000</v>
      </c>
      <c r="J159" s="152">
        <v>10000</v>
      </c>
      <c r="K159" s="152">
        <v>10000</v>
      </c>
      <c r="L159" s="152">
        <v>10000</v>
      </c>
      <c r="M159" s="152">
        <v>10000</v>
      </c>
    </row>
    <row r="160" spans="1:13" x14ac:dyDescent="0.25">
      <c r="A160" s="80">
        <v>3639</v>
      </c>
      <c r="B160" s="81">
        <v>5137</v>
      </c>
      <c r="C160" s="82" t="s">
        <v>210</v>
      </c>
      <c r="D160" s="83">
        <v>0</v>
      </c>
      <c r="E160" s="83">
        <v>0</v>
      </c>
      <c r="F160" s="83">
        <v>32000</v>
      </c>
      <c r="G160" s="83">
        <v>32000</v>
      </c>
      <c r="H160" s="83">
        <v>32000</v>
      </c>
      <c r="I160" s="152">
        <v>32000</v>
      </c>
      <c r="J160" s="152">
        <v>32000</v>
      </c>
      <c r="K160" s="152">
        <v>32000</v>
      </c>
      <c r="L160" s="152">
        <v>32000</v>
      </c>
      <c r="M160" s="152">
        <v>32000</v>
      </c>
    </row>
    <row r="161" spans="1:13" x14ac:dyDescent="0.25">
      <c r="A161" s="80">
        <v>3639</v>
      </c>
      <c r="B161" s="81">
        <v>5139</v>
      </c>
      <c r="C161" s="82" t="s">
        <v>94</v>
      </c>
      <c r="D161" s="83">
        <v>144000</v>
      </c>
      <c r="E161" s="83">
        <v>144000</v>
      </c>
      <c r="F161" s="83">
        <v>144000</v>
      </c>
      <c r="G161" s="83">
        <v>144000</v>
      </c>
      <c r="H161" s="83">
        <v>144000</v>
      </c>
      <c r="I161" s="152">
        <v>144000</v>
      </c>
      <c r="J161" s="152">
        <v>144000</v>
      </c>
      <c r="K161" s="152">
        <v>144000</v>
      </c>
      <c r="L161" s="152">
        <v>64000</v>
      </c>
      <c r="M161" s="152">
        <v>64000</v>
      </c>
    </row>
    <row r="162" spans="1:13" x14ac:dyDescent="0.25">
      <c r="A162" s="80">
        <v>3639</v>
      </c>
      <c r="B162" s="81">
        <v>5156</v>
      </c>
      <c r="C162" s="82" t="s">
        <v>126</v>
      </c>
      <c r="D162" s="83">
        <v>170000</v>
      </c>
      <c r="E162" s="83">
        <v>170000</v>
      </c>
      <c r="F162" s="83">
        <v>170000</v>
      </c>
      <c r="G162" s="83">
        <v>170000</v>
      </c>
      <c r="H162" s="83">
        <v>170000</v>
      </c>
      <c r="I162" s="152">
        <v>170000</v>
      </c>
      <c r="J162" s="152">
        <v>170000</v>
      </c>
      <c r="K162" s="152">
        <v>200000</v>
      </c>
      <c r="L162" s="152">
        <v>200000</v>
      </c>
      <c r="M162" s="153">
        <v>220000</v>
      </c>
    </row>
    <row r="163" spans="1:13" x14ac:dyDescent="0.25">
      <c r="A163" s="80">
        <v>3639</v>
      </c>
      <c r="B163" s="81">
        <v>5163</v>
      </c>
      <c r="C163" s="82" t="s">
        <v>127</v>
      </c>
      <c r="D163" s="83">
        <v>60000</v>
      </c>
      <c r="E163" s="83">
        <v>60000</v>
      </c>
      <c r="F163" s="83">
        <v>60000</v>
      </c>
      <c r="G163" s="83">
        <v>60000</v>
      </c>
      <c r="H163" s="83">
        <v>60000</v>
      </c>
      <c r="I163" s="152">
        <v>60000</v>
      </c>
      <c r="J163" s="152">
        <v>60000</v>
      </c>
      <c r="K163" s="152">
        <v>60000</v>
      </c>
      <c r="L163" s="152">
        <v>2000</v>
      </c>
      <c r="M163" s="152">
        <v>2000</v>
      </c>
    </row>
    <row r="164" spans="1:13" x14ac:dyDescent="0.25">
      <c r="A164" s="80">
        <v>3639</v>
      </c>
      <c r="B164" s="81">
        <v>5167</v>
      </c>
      <c r="C164" s="82" t="s">
        <v>128</v>
      </c>
      <c r="D164" s="83">
        <v>0</v>
      </c>
      <c r="E164" s="83">
        <v>0</v>
      </c>
      <c r="F164" s="83">
        <v>0</v>
      </c>
      <c r="G164" s="83">
        <v>0</v>
      </c>
      <c r="H164" s="83">
        <v>0</v>
      </c>
      <c r="I164" s="152">
        <v>0</v>
      </c>
      <c r="J164" s="152">
        <v>0</v>
      </c>
      <c r="K164" s="152">
        <v>0</v>
      </c>
      <c r="L164" s="152">
        <v>0</v>
      </c>
      <c r="M164" s="152">
        <v>0</v>
      </c>
    </row>
    <row r="165" spans="1:13" s="3" customFormat="1" x14ac:dyDescent="0.25">
      <c r="A165" s="100">
        <v>3639</v>
      </c>
      <c r="B165" s="101">
        <v>5169</v>
      </c>
      <c r="C165" s="82" t="s">
        <v>81</v>
      </c>
      <c r="D165" s="83">
        <v>20000</v>
      </c>
      <c r="E165" s="83">
        <v>20000</v>
      </c>
      <c r="F165" s="83">
        <v>20000</v>
      </c>
      <c r="G165" s="83">
        <v>20000</v>
      </c>
      <c r="H165" s="83">
        <v>20000</v>
      </c>
      <c r="I165" s="152">
        <v>20000</v>
      </c>
      <c r="J165" s="152">
        <v>20000</v>
      </c>
      <c r="K165" s="152">
        <v>20000</v>
      </c>
      <c r="L165" s="152">
        <v>20000</v>
      </c>
      <c r="M165" s="152">
        <v>20000</v>
      </c>
    </row>
    <row r="166" spans="1:13" x14ac:dyDescent="0.25">
      <c r="A166" s="80">
        <v>3639</v>
      </c>
      <c r="B166" s="81">
        <v>5171</v>
      </c>
      <c r="C166" s="82" t="s">
        <v>83</v>
      </c>
      <c r="D166" s="83">
        <v>300000</v>
      </c>
      <c r="E166" s="83">
        <v>300000</v>
      </c>
      <c r="F166" s="83">
        <v>300000</v>
      </c>
      <c r="G166" s="83">
        <v>300000</v>
      </c>
      <c r="H166" s="83">
        <v>300000</v>
      </c>
      <c r="I166" s="152">
        <v>300000</v>
      </c>
      <c r="J166" s="152">
        <v>300000</v>
      </c>
      <c r="K166" s="152">
        <v>300000</v>
      </c>
      <c r="L166" s="152">
        <v>300000</v>
      </c>
      <c r="M166" s="153">
        <v>171000</v>
      </c>
    </row>
    <row r="167" spans="1:13" x14ac:dyDescent="0.25">
      <c r="A167" s="80">
        <v>3639</v>
      </c>
      <c r="B167" s="81">
        <v>6122</v>
      </c>
      <c r="C167" s="82" t="s">
        <v>211</v>
      </c>
      <c r="D167" s="83">
        <v>0</v>
      </c>
      <c r="E167" s="83">
        <v>0</v>
      </c>
      <c r="F167" s="83">
        <v>100000</v>
      </c>
      <c r="G167" s="83">
        <v>100000</v>
      </c>
      <c r="H167" s="83">
        <v>100000</v>
      </c>
      <c r="I167" s="152">
        <v>100000</v>
      </c>
      <c r="J167" s="152">
        <v>100000</v>
      </c>
      <c r="K167" s="152">
        <v>100000</v>
      </c>
      <c r="L167" s="152">
        <v>100000</v>
      </c>
      <c r="M167" s="153">
        <v>93000</v>
      </c>
    </row>
    <row r="168" spans="1:13" x14ac:dyDescent="0.25">
      <c r="A168" s="74">
        <v>3639</v>
      </c>
      <c r="B168" s="75"/>
      <c r="C168" s="84" t="s">
        <v>129</v>
      </c>
      <c r="D168" s="76">
        <f t="shared" ref="D168:M168" si="29">SUM(D155:D167)</f>
        <v>752000</v>
      </c>
      <c r="E168" s="76">
        <f t="shared" si="29"/>
        <v>752000</v>
      </c>
      <c r="F168" s="76">
        <f t="shared" si="29"/>
        <v>904000</v>
      </c>
      <c r="G168" s="76">
        <f t="shared" si="29"/>
        <v>904000</v>
      </c>
      <c r="H168" s="76">
        <f t="shared" si="29"/>
        <v>904000</v>
      </c>
      <c r="I168" s="150">
        <f t="shared" si="29"/>
        <v>904000</v>
      </c>
      <c r="J168" s="150">
        <f t="shared" si="29"/>
        <v>904000</v>
      </c>
      <c r="K168" s="150">
        <f t="shared" si="29"/>
        <v>934000</v>
      </c>
      <c r="L168" s="150">
        <f t="shared" si="29"/>
        <v>796000</v>
      </c>
      <c r="M168" s="150">
        <f t="shared" si="29"/>
        <v>670000</v>
      </c>
    </row>
    <row r="169" spans="1:13" x14ac:dyDescent="0.25">
      <c r="A169" s="80">
        <v>3721</v>
      </c>
      <c r="B169" s="81">
        <v>5169</v>
      </c>
      <c r="C169" s="82" t="s">
        <v>130</v>
      </c>
      <c r="D169" s="83">
        <v>0</v>
      </c>
      <c r="E169" s="83">
        <v>0</v>
      </c>
      <c r="F169" s="83">
        <v>0</v>
      </c>
      <c r="G169" s="83">
        <v>0</v>
      </c>
      <c r="H169" s="83">
        <v>0</v>
      </c>
      <c r="I169" s="152">
        <v>0</v>
      </c>
      <c r="J169" s="152">
        <v>0</v>
      </c>
      <c r="K169" s="152">
        <v>0</v>
      </c>
      <c r="L169" s="152">
        <v>0</v>
      </c>
      <c r="M169" s="152">
        <v>0</v>
      </c>
    </row>
    <row r="170" spans="1:13" x14ac:dyDescent="0.25">
      <c r="A170" s="74">
        <v>3721</v>
      </c>
      <c r="B170" s="75"/>
      <c r="C170" s="84" t="s">
        <v>131</v>
      </c>
      <c r="D170" s="76">
        <f t="shared" ref="D170:M170" si="30">SUM(D169)</f>
        <v>0</v>
      </c>
      <c r="E170" s="76">
        <f t="shared" si="30"/>
        <v>0</v>
      </c>
      <c r="F170" s="76">
        <f t="shared" si="30"/>
        <v>0</v>
      </c>
      <c r="G170" s="76">
        <f t="shared" si="30"/>
        <v>0</v>
      </c>
      <c r="H170" s="76">
        <f t="shared" si="30"/>
        <v>0</v>
      </c>
      <c r="I170" s="150">
        <f t="shared" si="30"/>
        <v>0</v>
      </c>
      <c r="J170" s="150">
        <f t="shared" si="30"/>
        <v>0</v>
      </c>
      <c r="K170" s="150">
        <f t="shared" si="30"/>
        <v>0</v>
      </c>
      <c r="L170" s="150">
        <f t="shared" si="30"/>
        <v>0</v>
      </c>
      <c r="M170" s="150">
        <f t="shared" si="30"/>
        <v>0</v>
      </c>
    </row>
    <row r="171" spans="1:13" s="33" customFormat="1" x14ac:dyDescent="0.25">
      <c r="A171" s="85">
        <v>3722</v>
      </c>
      <c r="B171" s="86">
        <v>5021</v>
      </c>
      <c r="C171" s="87" t="s">
        <v>212</v>
      </c>
      <c r="D171" s="88">
        <v>0</v>
      </c>
      <c r="E171" s="88">
        <v>0</v>
      </c>
      <c r="F171" s="88">
        <v>16000</v>
      </c>
      <c r="G171" s="88">
        <v>16000</v>
      </c>
      <c r="H171" s="88">
        <v>16000</v>
      </c>
      <c r="I171" s="151">
        <v>16000</v>
      </c>
      <c r="J171" s="151">
        <v>16000</v>
      </c>
      <c r="K171" s="151">
        <v>16000</v>
      </c>
      <c r="L171" s="151">
        <v>16000</v>
      </c>
      <c r="M171" s="151">
        <v>16000</v>
      </c>
    </row>
    <row r="172" spans="1:13" s="79" customFormat="1" x14ac:dyDescent="0.25">
      <c r="A172" s="77">
        <v>3722</v>
      </c>
      <c r="B172" s="78">
        <v>5138</v>
      </c>
      <c r="C172" s="87" t="s">
        <v>213</v>
      </c>
      <c r="D172" s="88">
        <v>20000</v>
      </c>
      <c r="E172" s="88">
        <v>20000</v>
      </c>
      <c r="F172" s="88">
        <v>20000</v>
      </c>
      <c r="G172" s="88">
        <v>20000</v>
      </c>
      <c r="H172" s="88">
        <v>20000</v>
      </c>
      <c r="I172" s="151">
        <v>20000</v>
      </c>
      <c r="J172" s="151">
        <v>20000</v>
      </c>
      <c r="K172" s="151">
        <v>20000</v>
      </c>
      <c r="L172" s="151">
        <v>20000</v>
      </c>
      <c r="M172" s="151">
        <v>20000</v>
      </c>
    </row>
    <row r="173" spans="1:13" s="79" customFormat="1" x14ac:dyDescent="0.25">
      <c r="A173" s="77">
        <v>3722</v>
      </c>
      <c r="B173" s="78">
        <v>5154</v>
      </c>
      <c r="C173" s="87" t="s">
        <v>214</v>
      </c>
      <c r="D173" s="88">
        <v>15000</v>
      </c>
      <c r="E173" s="88">
        <v>15000</v>
      </c>
      <c r="F173" s="88">
        <v>15000</v>
      </c>
      <c r="G173" s="88">
        <v>15000</v>
      </c>
      <c r="H173" s="88">
        <v>15000</v>
      </c>
      <c r="I173" s="151">
        <v>15000</v>
      </c>
      <c r="J173" s="151">
        <v>15000</v>
      </c>
      <c r="K173" s="151">
        <v>15000</v>
      </c>
      <c r="L173" s="151">
        <v>20000</v>
      </c>
      <c r="M173" s="160">
        <v>21000</v>
      </c>
    </row>
    <row r="174" spans="1:13" x14ac:dyDescent="0.25">
      <c r="A174" s="80">
        <v>3722</v>
      </c>
      <c r="B174" s="81">
        <v>5169</v>
      </c>
      <c r="C174" s="82" t="s">
        <v>158</v>
      </c>
      <c r="D174" s="83">
        <v>1600000</v>
      </c>
      <c r="E174" s="83">
        <v>1600000</v>
      </c>
      <c r="F174" s="83">
        <v>1600000</v>
      </c>
      <c r="G174" s="83">
        <v>1600000</v>
      </c>
      <c r="H174" s="83">
        <v>1600000</v>
      </c>
      <c r="I174" s="152">
        <v>2000000</v>
      </c>
      <c r="J174" s="152">
        <v>2000000</v>
      </c>
      <c r="K174" s="152">
        <v>2000000</v>
      </c>
      <c r="L174" s="152">
        <v>1700000</v>
      </c>
      <c r="M174" s="153">
        <v>1728000</v>
      </c>
    </row>
    <row r="175" spans="1:13" x14ac:dyDescent="0.25">
      <c r="A175" s="80">
        <v>3722</v>
      </c>
      <c r="B175" s="81">
        <v>5169</v>
      </c>
      <c r="C175" s="82" t="s">
        <v>161</v>
      </c>
      <c r="D175" s="83">
        <v>1000000</v>
      </c>
      <c r="E175" s="83">
        <v>1000000</v>
      </c>
      <c r="F175" s="83">
        <v>1000000</v>
      </c>
      <c r="G175" s="83">
        <v>1000000</v>
      </c>
      <c r="H175" s="83">
        <v>1000000</v>
      </c>
      <c r="I175" s="152">
        <v>1000000</v>
      </c>
      <c r="J175" s="152">
        <v>1000000</v>
      </c>
      <c r="K175" s="152">
        <v>1000000</v>
      </c>
      <c r="L175" s="152">
        <v>1000000</v>
      </c>
      <c r="M175" s="152">
        <v>1000000</v>
      </c>
    </row>
    <row r="176" spans="1:13" x14ac:dyDescent="0.25">
      <c r="A176" s="74">
        <v>3722</v>
      </c>
      <c r="B176" s="75"/>
      <c r="C176" s="84" t="s">
        <v>57</v>
      </c>
      <c r="D176" s="76">
        <f t="shared" ref="D176:M176" si="31">SUM(D171:D175)</f>
        <v>2635000</v>
      </c>
      <c r="E176" s="76">
        <f t="shared" si="31"/>
        <v>2635000</v>
      </c>
      <c r="F176" s="76">
        <f t="shared" si="31"/>
        <v>2651000</v>
      </c>
      <c r="G176" s="76">
        <f t="shared" si="31"/>
        <v>2651000</v>
      </c>
      <c r="H176" s="76">
        <f t="shared" si="31"/>
        <v>2651000</v>
      </c>
      <c r="I176" s="150">
        <f t="shared" si="31"/>
        <v>3051000</v>
      </c>
      <c r="J176" s="150">
        <f t="shared" si="31"/>
        <v>3051000</v>
      </c>
      <c r="K176" s="150">
        <f t="shared" si="31"/>
        <v>3051000</v>
      </c>
      <c r="L176" s="150">
        <f t="shared" si="31"/>
        <v>2756000</v>
      </c>
      <c r="M176" s="150">
        <f t="shared" si="31"/>
        <v>2785000</v>
      </c>
    </row>
    <row r="177" spans="1:13" s="33" customFormat="1" x14ac:dyDescent="0.25">
      <c r="A177" s="85">
        <v>3723</v>
      </c>
      <c r="B177" s="86">
        <v>5139</v>
      </c>
      <c r="C177" s="87" t="s">
        <v>213</v>
      </c>
      <c r="D177" s="88">
        <v>60000</v>
      </c>
      <c r="E177" s="88">
        <v>60000</v>
      </c>
      <c r="F177" s="88">
        <v>60000</v>
      </c>
      <c r="G177" s="88">
        <v>60000</v>
      </c>
      <c r="H177" s="88">
        <v>60000</v>
      </c>
      <c r="I177" s="151">
        <v>60000</v>
      </c>
      <c r="J177" s="151">
        <v>60000</v>
      </c>
      <c r="K177" s="151">
        <v>60000</v>
      </c>
      <c r="L177" s="151">
        <v>30000</v>
      </c>
      <c r="M177" s="160">
        <v>30000</v>
      </c>
    </row>
    <row r="178" spans="1:13" x14ac:dyDescent="0.25">
      <c r="A178" s="80">
        <v>3723</v>
      </c>
      <c r="B178" s="81">
        <v>5169</v>
      </c>
      <c r="C178" s="82" t="s">
        <v>132</v>
      </c>
      <c r="D178" s="83">
        <v>700000</v>
      </c>
      <c r="E178" s="83">
        <v>700000</v>
      </c>
      <c r="F178" s="83">
        <v>700000</v>
      </c>
      <c r="G178" s="83">
        <v>700000</v>
      </c>
      <c r="H178" s="83">
        <v>700000</v>
      </c>
      <c r="I178" s="152">
        <v>800000</v>
      </c>
      <c r="J178" s="152">
        <v>800000</v>
      </c>
      <c r="K178" s="152">
        <v>800000</v>
      </c>
      <c r="L178" s="152">
        <v>700000</v>
      </c>
      <c r="M178" s="153">
        <v>700000</v>
      </c>
    </row>
    <row r="179" spans="1:13" x14ac:dyDescent="0.25">
      <c r="A179" s="74">
        <v>3723</v>
      </c>
      <c r="B179" s="75"/>
      <c r="C179" s="84" t="s">
        <v>59</v>
      </c>
      <c r="D179" s="76">
        <f t="shared" ref="D179:M179" si="32">SUM(D177:D178)</f>
        <v>760000</v>
      </c>
      <c r="E179" s="76">
        <f t="shared" si="32"/>
        <v>760000</v>
      </c>
      <c r="F179" s="76">
        <f t="shared" si="32"/>
        <v>760000</v>
      </c>
      <c r="G179" s="76">
        <f t="shared" si="32"/>
        <v>760000</v>
      </c>
      <c r="H179" s="76">
        <f t="shared" si="32"/>
        <v>760000</v>
      </c>
      <c r="I179" s="150">
        <f t="shared" si="32"/>
        <v>860000</v>
      </c>
      <c r="J179" s="150">
        <f t="shared" si="32"/>
        <v>860000</v>
      </c>
      <c r="K179" s="150">
        <f t="shared" si="32"/>
        <v>860000</v>
      </c>
      <c r="L179" s="150">
        <f t="shared" si="32"/>
        <v>730000</v>
      </c>
      <c r="M179" s="150">
        <f t="shared" si="32"/>
        <v>730000</v>
      </c>
    </row>
    <row r="180" spans="1:13" x14ac:dyDescent="0.25">
      <c r="A180" s="80">
        <v>3745</v>
      </c>
      <c r="B180" s="81">
        <v>5011</v>
      </c>
      <c r="C180" s="82" t="s">
        <v>90</v>
      </c>
      <c r="D180" s="83">
        <v>580000</v>
      </c>
      <c r="E180" s="83">
        <v>580000</v>
      </c>
      <c r="F180" s="83">
        <v>580000</v>
      </c>
      <c r="G180" s="83">
        <v>580000</v>
      </c>
      <c r="H180" s="83">
        <v>580000</v>
      </c>
      <c r="I180" s="152">
        <v>580000</v>
      </c>
      <c r="J180" s="152">
        <v>580000</v>
      </c>
      <c r="K180" s="152">
        <v>580000</v>
      </c>
      <c r="L180" s="152">
        <v>580000</v>
      </c>
      <c r="M180" s="153">
        <v>540000</v>
      </c>
    </row>
    <row r="181" spans="1:13" x14ac:dyDescent="0.25">
      <c r="A181" s="80">
        <v>3745</v>
      </c>
      <c r="B181" s="81">
        <v>5011</v>
      </c>
      <c r="C181" s="82" t="s">
        <v>133</v>
      </c>
      <c r="D181" s="83">
        <v>0</v>
      </c>
      <c r="E181" s="83">
        <v>0</v>
      </c>
      <c r="F181" s="83">
        <v>0</v>
      </c>
      <c r="G181" s="83">
        <v>0</v>
      </c>
      <c r="H181" s="83">
        <v>0</v>
      </c>
      <c r="I181" s="152">
        <v>0</v>
      </c>
      <c r="J181" s="152">
        <v>0</v>
      </c>
      <c r="K181" s="152">
        <v>0</v>
      </c>
      <c r="L181" s="152">
        <v>0</v>
      </c>
      <c r="M181" s="152">
        <v>0</v>
      </c>
    </row>
    <row r="182" spans="1:13" x14ac:dyDescent="0.25">
      <c r="A182" s="80">
        <v>3745</v>
      </c>
      <c r="B182" s="81">
        <v>5031</v>
      </c>
      <c r="C182" s="82" t="s">
        <v>91</v>
      </c>
      <c r="D182" s="83">
        <v>150000</v>
      </c>
      <c r="E182" s="83">
        <v>150000</v>
      </c>
      <c r="F182" s="83">
        <v>150000</v>
      </c>
      <c r="G182" s="83">
        <v>150000</v>
      </c>
      <c r="H182" s="83">
        <v>150000</v>
      </c>
      <c r="I182" s="152">
        <v>150000</v>
      </c>
      <c r="J182" s="152">
        <v>150000</v>
      </c>
      <c r="K182" s="152">
        <v>150000</v>
      </c>
      <c r="L182" s="152">
        <v>150000</v>
      </c>
      <c r="M182" s="153">
        <v>137000</v>
      </c>
    </row>
    <row r="183" spans="1:13" x14ac:dyDescent="0.25">
      <c r="A183" s="80">
        <v>3745</v>
      </c>
      <c r="B183" s="81">
        <v>5032</v>
      </c>
      <c r="C183" s="82" t="s">
        <v>92</v>
      </c>
      <c r="D183" s="83">
        <v>52000</v>
      </c>
      <c r="E183" s="83">
        <v>52000</v>
      </c>
      <c r="F183" s="83">
        <v>52000</v>
      </c>
      <c r="G183" s="83">
        <v>52000</v>
      </c>
      <c r="H183" s="83">
        <v>52000</v>
      </c>
      <c r="I183" s="152">
        <v>52000</v>
      </c>
      <c r="J183" s="152">
        <v>52000</v>
      </c>
      <c r="K183" s="152">
        <v>52000</v>
      </c>
      <c r="L183" s="152">
        <v>52000</v>
      </c>
      <c r="M183" s="152">
        <v>52000</v>
      </c>
    </row>
    <row r="184" spans="1:13" x14ac:dyDescent="0.25">
      <c r="A184" s="80">
        <v>3745</v>
      </c>
      <c r="B184" s="81">
        <v>5021</v>
      </c>
      <c r="C184" s="82" t="s">
        <v>215</v>
      </c>
      <c r="D184" s="83">
        <v>50000</v>
      </c>
      <c r="E184" s="83">
        <v>50000</v>
      </c>
      <c r="F184" s="83">
        <v>50000</v>
      </c>
      <c r="G184" s="83">
        <v>50000</v>
      </c>
      <c r="H184" s="83">
        <v>50000</v>
      </c>
      <c r="I184" s="152">
        <v>50000</v>
      </c>
      <c r="J184" s="152">
        <v>100000</v>
      </c>
      <c r="K184" s="152">
        <v>100000</v>
      </c>
      <c r="L184" s="152">
        <v>100000</v>
      </c>
      <c r="M184" s="153">
        <v>89000</v>
      </c>
    </row>
    <row r="185" spans="1:13" x14ac:dyDescent="0.25">
      <c r="A185" s="80">
        <v>3745</v>
      </c>
      <c r="B185" s="81">
        <v>5137</v>
      </c>
      <c r="C185" s="82" t="s">
        <v>216</v>
      </c>
      <c r="D185" s="83">
        <v>0</v>
      </c>
      <c r="E185" s="83">
        <v>0</v>
      </c>
      <c r="F185" s="83">
        <v>150000</v>
      </c>
      <c r="G185" s="83">
        <v>200000</v>
      </c>
      <c r="H185" s="83">
        <v>186000</v>
      </c>
      <c r="I185" s="152">
        <v>186000</v>
      </c>
      <c r="J185" s="152">
        <v>186000</v>
      </c>
      <c r="K185" s="152">
        <v>186000</v>
      </c>
      <c r="L185" s="152">
        <v>186000</v>
      </c>
      <c r="M185" s="153">
        <v>151000</v>
      </c>
    </row>
    <row r="186" spans="1:13" x14ac:dyDescent="0.25">
      <c r="A186" s="80">
        <v>3745</v>
      </c>
      <c r="B186" s="81">
        <v>5139</v>
      </c>
      <c r="C186" s="82" t="s">
        <v>203</v>
      </c>
      <c r="D186" s="83">
        <v>2000</v>
      </c>
      <c r="E186" s="83">
        <v>2000</v>
      </c>
      <c r="F186" s="83">
        <v>2000</v>
      </c>
      <c r="G186" s="83">
        <v>2000</v>
      </c>
      <c r="H186" s="83">
        <v>16000</v>
      </c>
      <c r="I186" s="152">
        <v>16000</v>
      </c>
      <c r="J186" s="152">
        <v>17000</v>
      </c>
      <c r="K186" s="152">
        <v>17000</v>
      </c>
      <c r="L186" s="152">
        <v>18000</v>
      </c>
      <c r="M186" s="152">
        <v>18000</v>
      </c>
    </row>
    <row r="187" spans="1:13" x14ac:dyDescent="0.25">
      <c r="A187" s="80">
        <v>3745</v>
      </c>
      <c r="B187" s="81">
        <v>5169</v>
      </c>
      <c r="C187" s="82" t="s">
        <v>134</v>
      </c>
      <c r="D187" s="83">
        <v>500000</v>
      </c>
      <c r="E187" s="83">
        <v>500000</v>
      </c>
      <c r="F187" s="83">
        <v>500000</v>
      </c>
      <c r="G187" s="83">
        <v>300000</v>
      </c>
      <c r="H187" s="83">
        <v>500000</v>
      </c>
      <c r="I187" s="152">
        <v>900000</v>
      </c>
      <c r="J187" s="152">
        <v>1100000</v>
      </c>
      <c r="K187" s="152">
        <v>1300000</v>
      </c>
      <c r="L187" s="152">
        <v>1520000</v>
      </c>
      <c r="M187" s="153">
        <v>1656000</v>
      </c>
    </row>
    <row r="188" spans="1:13" x14ac:dyDescent="0.25">
      <c r="A188" s="80">
        <v>3745</v>
      </c>
      <c r="B188" s="131">
        <v>5424</v>
      </c>
      <c r="C188" s="102" t="s">
        <v>171</v>
      </c>
      <c r="D188" s="83">
        <v>0</v>
      </c>
      <c r="E188" s="83">
        <v>0</v>
      </c>
      <c r="F188" s="83">
        <v>0</v>
      </c>
      <c r="G188" s="83">
        <v>0</v>
      </c>
      <c r="H188" s="83">
        <v>0</v>
      </c>
      <c r="I188" s="152">
        <v>6000</v>
      </c>
      <c r="J188" s="152">
        <v>6000</v>
      </c>
      <c r="K188" s="152">
        <v>16000</v>
      </c>
      <c r="L188" s="152">
        <v>16000</v>
      </c>
      <c r="M188" s="152">
        <v>16000</v>
      </c>
    </row>
    <row r="189" spans="1:13" x14ac:dyDescent="0.25">
      <c r="A189" s="80">
        <v>3745</v>
      </c>
      <c r="B189" s="81">
        <v>6121</v>
      </c>
      <c r="C189" s="82" t="s">
        <v>135</v>
      </c>
      <c r="D189" s="83">
        <v>1500000</v>
      </c>
      <c r="E189" s="83">
        <v>1500000</v>
      </c>
      <c r="F189" s="83">
        <v>1500000</v>
      </c>
      <c r="G189" s="83">
        <v>1500000</v>
      </c>
      <c r="H189" s="83">
        <v>1500000</v>
      </c>
      <c r="I189" s="152">
        <v>1000000</v>
      </c>
      <c r="J189" s="152">
        <v>1000000</v>
      </c>
      <c r="K189" s="152">
        <v>1000000</v>
      </c>
      <c r="L189" s="152">
        <v>1000000</v>
      </c>
      <c r="M189" s="152">
        <v>1000000</v>
      </c>
    </row>
    <row r="190" spans="1:13" x14ac:dyDescent="0.25">
      <c r="A190" s="80">
        <v>3745</v>
      </c>
      <c r="B190" s="81">
        <v>6122</v>
      </c>
      <c r="C190" s="82" t="s">
        <v>162</v>
      </c>
      <c r="D190" s="83">
        <v>0</v>
      </c>
      <c r="E190" s="83">
        <v>0</v>
      </c>
      <c r="F190" s="83">
        <v>0</v>
      </c>
      <c r="G190" s="83">
        <v>0</v>
      </c>
      <c r="H190" s="83">
        <v>0</v>
      </c>
      <c r="I190" s="152">
        <v>0</v>
      </c>
      <c r="J190" s="152">
        <v>0</v>
      </c>
      <c r="K190" s="152">
        <v>0</v>
      </c>
      <c r="L190" s="152">
        <v>0</v>
      </c>
      <c r="M190" s="152">
        <v>0</v>
      </c>
    </row>
    <row r="191" spans="1:13" x14ac:dyDescent="0.25">
      <c r="A191" s="74">
        <v>3745</v>
      </c>
      <c r="B191" s="75"/>
      <c r="C191" s="84" t="s">
        <v>136</v>
      </c>
      <c r="D191" s="76">
        <f t="shared" ref="D191:M191" si="33">SUM(D180:D190)</f>
        <v>2834000</v>
      </c>
      <c r="E191" s="76">
        <f t="shared" si="33"/>
        <v>2834000</v>
      </c>
      <c r="F191" s="76">
        <f t="shared" si="33"/>
        <v>2984000</v>
      </c>
      <c r="G191" s="76">
        <f t="shared" si="33"/>
        <v>2834000</v>
      </c>
      <c r="H191" s="76">
        <f t="shared" si="33"/>
        <v>3034000</v>
      </c>
      <c r="I191" s="150">
        <f t="shared" si="33"/>
        <v>2940000</v>
      </c>
      <c r="J191" s="150">
        <f t="shared" si="33"/>
        <v>3191000</v>
      </c>
      <c r="K191" s="150">
        <f t="shared" si="33"/>
        <v>3401000</v>
      </c>
      <c r="L191" s="150">
        <f t="shared" si="33"/>
        <v>3622000</v>
      </c>
      <c r="M191" s="150">
        <f t="shared" si="33"/>
        <v>3659000</v>
      </c>
    </row>
    <row r="192" spans="1:13" x14ac:dyDescent="0.25">
      <c r="A192" s="80">
        <v>4349</v>
      </c>
      <c r="B192" s="81">
        <v>5021</v>
      </c>
      <c r="C192" s="82" t="s">
        <v>137</v>
      </c>
      <c r="D192" s="83">
        <v>35000</v>
      </c>
      <c r="E192" s="83">
        <v>35000</v>
      </c>
      <c r="F192" s="83">
        <v>35000</v>
      </c>
      <c r="G192" s="83">
        <v>35000</v>
      </c>
      <c r="H192" s="83">
        <v>35000</v>
      </c>
      <c r="I192" s="152">
        <v>35000</v>
      </c>
      <c r="J192" s="152">
        <v>47300</v>
      </c>
      <c r="K192" s="152">
        <v>47300</v>
      </c>
      <c r="L192" s="152">
        <v>47300</v>
      </c>
      <c r="M192" s="152">
        <v>47300</v>
      </c>
    </row>
    <row r="193" spans="1:13" x14ac:dyDescent="0.25">
      <c r="A193" s="74">
        <v>4349</v>
      </c>
      <c r="B193" s="75"/>
      <c r="C193" s="84" t="s">
        <v>138</v>
      </c>
      <c r="D193" s="76">
        <f t="shared" ref="D193:I193" si="34">SUM(D192)</f>
        <v>35000</v>
      </c>
      <c r="E193" s="76">
        <f t="shared" si="34"/>
        <v>35000</v>
      </c>
      <c r="F193" s="76">
        <f t="shared" si="34"/>
        <v>35000</v>
      </c>
      <c r="G193" s="76">
        <f t="shared" si="34"/>
        <v>35000</v>
      </c>
      <c r="H193" s="76">
        <f t="shared" si="34"/>
        <v>35000</v>
      </c>
      <c r="I193" s="150">
        <f t="shared" si="34"/>
        <v>35000</v>
      </c>
      <c r="J193" s="150">
        <v>47300</v>
      </c>
      <c r="K193" s="150">
        <v>47300</v>
      </c>
      <c r="L193" s="150">
        <v>47300</v>
      </c>
      <c r="M193" s="150">
        <v>47300</v>
      </c>
    </row>
    <row r="194" spans="1:13" x14ac:dyDescent="0.25">
      <c r="A194" s="74">
        <v>5274</v>
      </c>
      <c r="B194" s="75"/>
      <c r="C194" s="84" t="s">
        <v>178</v>
      </c>
      <c r="D194" s="76">
        <v>0</v>
      </c>
      <c r="E194" s="76">
        <v>0</v>
      </c>
      <c r="F194" s="76">
        <v>0</v>
      </c>
      <c r="G194" s="76">
        <v>50000</v>
      </c>
      <c r="H194" s="76">
        <v>50000</v>
      </c>
      <c r="I194" s="150">
        <v>50000</v>
      </c>
      <c r="J194" s="150">
        <v>50000</v>
      </c>
      <c r="K194" s="150">
        <v>50000</v>
      </c>
      <c r="L194" s="150">
        <v>50000</v>
      </c>
      <c r="M194" s="162">
        <v>0</v>
      </c>
    </row>
    <row r="195" spans="1:13" x14ac:dyDescent="0.25">
      <c r="A195" s="80">
        <v>5311</v>
      </c>
      <c r="B195" s="81">
        <v>5169</v>
      </c>
      <c r="C195" s="82" t="s">
        <v>81</v>
      </c>
      <c r="D195" s="83">
        <v>50000</v>
      </c>
      <c r="E195" s="83">
        <v>50000</v>
      </c>
      <c r="F195" s="83">
        <v>50000</v>
      </c>
      <c r="G195" s="83">
        <v>50000</v>
      </c>
      <c r="H195" s="83">
        <v>50000</v>
      </c>
      <c r="I195" s="152">
        <v>50000</v>
      </c>
      <c r="J195" s="152">
        <v>50000</v>
      </c>
      <c r="K195" s="152">
        <v>50000</v>
      </c>
      <c r="L195" s="152">
        <v>50000</v>
      </c>
      <c r="M195" s="153">
        <v>23000</v>
      </c>
    </row>
    <row r="196" spans="1:13" x14ac:dyDescent="0.25">
      <c r="A196" s="74">
        <v>5311</v>
      </c>
      <c r="B196" s="75"/>
      <c r="C196" s="84" t="s">
        <v>139</v>
      </c>
      <c r="D196" s="76">
        <f t="shared" ref="D196:M196" si="35">SUM(D195)</f>
        <v>50000</v>
      </c>
      <c r="E196" s="76">
        <f t="shared" si="35"/>
        <v>50000</v>
      </c>
      <c r="F196" s="76">
        <f t="shared" si="35"/>
        <v>50000</v>
      </c>
      <c r="G196" s="76">
        <f t="shared" si="35"/>
        <v>50000</v>
      </c>
      <c r="H196" s="76">
        <f t="shared" si="35"/>
        <v>50000</v>
      </c>
      <c r="I196" s="150">
        <f t="shared" si="35"/>
        <v>50000</v>
      </c>
      <c r="J196" s="150">
        <f t="shared" si="35"/>
        <v>50000</v>
      </c>
      <c r="K196" s="150">
        <f t="shared" si="35"/>
        <v>50000</v>
      </c>
      <c r="L196" s="150">
        <f t="shared" si="35"/>
        <v>50000</v>
      </c>
      <c r="M196" s="150">
        <f t="shared" si="35"/>
        <v>23000</v>
      </c>
    </row>
    <row r="197" spans="1:13" s="79" customFormat="1" x14ac:dyDescent="0.25">
      <c r="A197" s="77">
        <v>5512</v>
      </c>
      <c r="B197" s="78">
        <v>5137</v>
      </c>
      <c r="C197" s="87" t="s">
        <v>217</v>
      </c>
      <c r="D197" s="88">
        <v>20000</v>
      </c>
      <c r="E197" s="88">
        <v>20000</v>
      </c>
      <c r="F197" s="88">
        <v>20000</v>
      </c>
      <c r="G197" s="88">
        <v>20000</v>
      </c>
      <c r="H197" s="88">
        <v>20000</v>
      </c>
      <c r="I197" s="151">
        <v>20000</v>
      </c>
      <c r="J197" s="151">
        <v>20000</v>
      </c>
      <c r="K197" s="151">
        <v>20000</v>
      </c>
      <c r="L197" s="151">
        <v>20000</v>
      </c>
      <c r="M197" s="160">
        <v>0</v>
      </c>
    </row>
    <row r="198" spans="1:13" s="79" customFormat="1" x14ac:dyDescent="0.25">
      <c r="A198" s="77">
        <v>5512</v>
      </c>
      <c r="B198" s="78">
        <v>5139</v>
      </c>
      <c r="C198" s="87" t="s">
        <v>203</v>
      </c>
      <c r="D198" s="88">
        <v>0</v>
      </c>
      <c r="E198" s="88">
        <v>0</v>
      </c>
      <c r="F198" s="88">
        <v>20000</v>
      </c>
      <c r="G198" s="88">
        <v>20000</v>
      </c>
      <c r="H198" s="88">
        <v>20000</v>
      </c>
      <c r="I198" s="151">
        <v>20000</v>
      </c>
      <c r="J198" s="151">
        <v>20000</v>
      </c>
      <c r="K198" s="151">
        <v>20000</v>
      </c>
      <c r="L198" s="151">
        <v>20000</v>
      </c>
      <c r="M198" s="151">
        <v>20000</v>
      </c>
    </row>
    <row r="199" spans="1:13" s="79" customFormat="1" x14ac:dyDescent="0.25">
      <c r="A199" s="77">
        <v>5512</v>
      </c>
      <c r="B199" s="78">
        <v>5156</v>
      </c>
      <c r="C199" s="87" t="s">
        <v>126</v>
      </c>
      <c r="D199" s="88">
        <v>2000</v>
      </c>
      <c r="E199" s="88">
        <v>2000</v>
      </c>
      <c r="F199" s="88">
        <v>2000</v>
      </c>
      <c r="G199" s="88">
        <v>2000</v>
      </c>
      <c r="H199" s="88">
        <v>2000</v>
      </c>
      <c r="I199" s="151">
        <v>2000</v>
      </c>
      <c r="J199" s="151">
        <v>2000</v>
      </c>
      <c r="K199" s="151">
        <v>2000</v>
      </c>
      <c r="L199" s="151">
        <v>2000</v>
      </c>
      <c r="M199" s="151">
        <v>2000</v>
      </c>
    </row>
    <row r="200" spans="1:13" s="79" customFormat="1" x14ac:dyDescent="0.25">
      <c r="A200" s="77">
        <v>5512</v>
      </c>
      <c r="B200" s="78">
        <v>5163</v>
      </c>
      <c r="C200" s="87" t="s">
        <v>254</v>
      </c>
      <c r="D200" s="88">
        <v>0</v>
      </c>
      <c r="E200" s="88">
        <v>0</v>
      </c>
      <c r="F200" s="88">
        <v>100</v>
      </c>
      <c r="G200" s="88">
        <v>100</v>
      </c>
      <c r="H200" s="88">
        <v>100</v>
      </c>
      <c r="I200" s="151">
        <v>100</v>
      </c>
      <c r="J200" s="151">
        <v>100</v>
      </c>
      <c r="K200" s="151">
        <v>5000</v>
      </c>
      <c r="L200" s="151">
        <v>6000</v>
      </c>
      <c r="M200" s="151">
        <v>6000</v>
      </c>
    </row>
    <row r="201" spans="1:13" s="79" customFormat="1" x14ac:dyDescent="0.25">
      <c r="A201" s="77">
        <v>5512</v>
      </c>
      <c r="B201" s="78">
        <v>5167</v>
      </c>
      <c r="C201" s="87" t="s">
        <v>261</v>
      </c>
      <c r="D201" s="88">
        <v>0</v>
      </c>
      <c r="E201" s="88">
        <v>0</v>
      </c>
      <c r="F201" s="88">
        <v>0</v>
      </c>
      <c r="G201" s="88">
        <v>0</v>
      </c>
      <c r="H201" s="88">
        <v>0</v>
      </c>
      <c r="I201" s="151">
        <v>0</v>
      </c>
      <c r="J201" s="151">
        <v>0</v>
      </c>
      <c r="K201" s="151">
        <v>0</v>
      </c>
      <c r="L201" s="151">
        <v>8000</v>
      </c>
      <c r="M201" s="151">
        <v>8000</v>
      </c>
    </row>
    <row r="202" spans="1:13" s="79" customFormat="1" x14ac:dyDescent="0.25">
      <c r="A202" s="77">
        <v>5512</v>
      </c>
      <c r="B202" s="78">
        <v>5169</v>
      </c>
      <c r="C202" s="87" t="s">
        <v>218</v>
      </c>
      <c r="D202" s="88">
        <v>0</v>
      </c>
      <c r="E202" s="88">
        <v>0</v>
      </c>
      <c r="F202" s="88">
        <v>6000</v>
      </c>
      <c r="G202" s="88">
        <v>6000</v>
      </c>
      <c r="H202" s="88">
        <v>10000</v>
      </c>
      <c r="I202" s="151">
        <v>10000</v>
      </c>
      <c r="J202" s="151">
        <v>10000</v>
      </c>
      <c r="K202" s="151">
        <v>10000</v>
      </c>
      <c r="L202" s="151">
        <v>10000</v>
      </c>
      <c r="M202" s="160">
        <v>13000</v>
      </c>
    </row>
    <row r="203" spans="1:13" x14ac:dyDescent="0.25">
      <c r="A203" s="80">
        <v>5512</v>
      </c>
      <c r="B203" s="81">
        <v>5171</v>
      </c>
      <c r="C203" s="82" t="s">
        <v>83</v>
      </c>
      <c r="D203" s="83">
        <v>100000</v>
      </c>
      <c r="E203" s="83">
        <v>100000</v>
      </c>
      <c r="F203" s="83">
        <v>100000</v>
      </c>
      <c r="G203" s="83">
        <v>100000</v>
      </c>
      <c r="H203" s="83">
        <v>100000</v>
      </c>
      <c r="I203" s="152">
        <v>100000</v>
      </c>
      <c r="J203" s="152">
        <v>100000</v>
      </c>
      <c r="K203" s="152">
        <v>100000</v>
      </c>
      <c r="L203" s="152">
        <v>50000</v>
      </c>
      <c r="M203" s="153">
        <v>41000</v>
      </c>
    </row>
    <row r="204" spans="1:13" x14ac:dyDescent="0.25">
      <c r="A204" s="80">
        <v>5512</v>
      </c>
      <c r="B204" s="81">
        <v>5222</v>
      </c>
      <c r="C204" s="82" t="s">
        <v>86</v>
      </c>
      <c r="D204" s="83">
        <v>20000</v>
      </c>
      <c r="E204" s="83">
        <v>20000</v>
      </c>
      <c r="F204" s="83">
        <v>25000</v>
      </c>
      <c r="G204" s="83">
        <v>25000</v>
      </c>
      <c r="H204" s="83">
        <v>25000</v>
      </c>
      <c r="I204" s="152">
        <v>25000</v>
      </c>
      <c r="J204" s="152">
        <v>25000</v>
      </c>
      <c r="K204" s="152">
        <v>25000</v>
      </c>
      <c r="L204" s="152">
        <v>25000</v>
      </c>
      <c r="M204" s="152">
        <v>25000</v>
      </c>
    </row>
    <row r="205" spans="1:13" x14ac:dyDescent="0.25">
      <c r="A205" s="80">
        <v>5512</v>
      </c>
      <c r="B205" s="81">
        <v>5194</v>
      </c>
      <c r="C205" s="82" t="s">
        <v>219</v>
      </c>
      <c r="D205" s="83">
        <v>0</v>
      </c>
      <c r="E205" s="83">
        <v>0</v>
      </c>
      <c r="F205" s="83">
        <v>0</v>
      </c>
      <c r="G205" s="83">
        <v>0</v>
      </c>
      <c r="H205" s="83">
        <v>0</v>
      </c>
      <c r="I205" s="152">
        <v>0</v>
      </c>
      <c r="J205" s="152">
        <v>0</v>
      </c>
      <c r="K205" s="152">
        <v>0</v>
      </c>
      <c r="L205" s="152">
        <v>0</v>
      </c>
      <c r="M205" s="152">
        <v>0</v>
      </c>
    </row>
    <row r="206" spans="1:13" x14ac:dyDescent="0.25">
      <c r="A206" s="80">
        <v>5512</v>
      </c>
      <c r="B206" s="81">
        <v>5163</v>
      </c>
      <c r="C206" s="82" t="s">
        <v>220</v>
      </c>
      <c r="D206" s="83">
        <v>0</v>
      </c>
      <c r="E206" s="83">
        <v>0</v>
      </c>
      <c r="F206" s="83">
        <v>0</v>
      </c>
      <c r="G206" s="83">
        <v>0</v>
      </c>
      <c r="H206" s="83">
        <v>0</v>
      </c>
      <c r="I206" s="152">
        <v>0</v>
      </c>
      <c r="J206" s="152">
        <v>0</v>
      </c>
      <c r="K206" s="152">
        <v>0</v>
      </c>
      <c r="L206" s="152">
        <v>0</v>
      </c>
      <c r="M206" s="152">
        <v>0</v>
      </c>
    </row>
    <row r="207" spans="1:13" x14ac:dyDescent="0.25">
      <c r="A207" s="80">
        <v>5512</v>
      </c>
      <c r="B207" s="81">
        <v>6123</v>
      </c>
      <c r="C207" s="82" t="s">
        <v>262</v>
      </c>
      <c r="D207" s="83">
        <v>0</v>
      </c>
      <c r="E207" s="83">
        <v>0</v>
      </c>
      <c r="F207" s="83">
        <v>53000</v>
      </c>
      <c r="G207" s="83">
        <v>53000</v>
      </c>
      <c r="H207" s="83">
        <v>53000</v>
      </c>
      <c r="I207" s="152">
        <v>53000</v>
      </c>
      <c r="J207" s="152">
        <v>53000</v>
      </c>
      <c r="K207" s="152">
        <v>53000</v>
      </c>
      <c r="L207" s="152">
        <v>1185853</v>
      </c>
      <c r="M207" s="153">
        <v>52853</v>
      </c>
    </row>
    <row r="208" spans="1:13" x14ac:dyDescent="0.25">
      <c r="A208" s="74">
        <v>5512</v>
      </c>
      <c r="B208" s="75"/>
      <c r="C208" s="84" t="s">
        <v>140</v>
      </c>
      <c r="D208" s="76">
        <f t="shared" ref="D208:M208" si="36">SUM(D197:D207)</f>
        <v>142000</v>
      </c>
      <c r="E208" s="76">
        <f t="shared" si="36"/>
        <v>142000</v>
      </c>
      <c r="F208" s="76">
        <f t="shared" si="36"/>
        <v>226100</v>
      </c>
      <c r="G208" s="76">
        <f t="shared" si="36"/>
        <v>226100</v>
      </c>
      <c r="H208" s="76">
        <f t="shared" si="36"/>
        <v>230100</v>
      </c>
      <c r="I208" s="150">
        <f t="shared" si="36"/>
        <v>230100</v>
      </c>
      <c r="J208" s="150">
        <f t="shared" si="36"/>
        <v>230100</v>
      </c>
      <c r="K208" s="150">
        <f t="shared" si="36"/>
        <v>235000</v>
      </c>
      <c r="L208" s="150">
        <f t="shared" si="36"/>
        <v>1326853</v>
      </c>
      <c r="M208" s="150">
        <f t="shared" si="36"/>
        <v>167853</v>
      </c>
    </row>
    <row r="209" spans="1:13" x14ac:dyDescent="0.25">
      <c r="A209" s="80">
        <v>6112</v>
      </c>
      <c r="B209" s="81">
        <v>5023</v>
      </c>
      <c r="C209" s="82" t="s">
        <v>141</v>
      </c>
      <c r="D209" s="83">
        <v>1400000</v>
      </c>
      <c r="E209" s="83">
        <v>1400000</v>
      </c>
      <c r="F209" s="83">
        <v>1400000</v>
      </c>
      <c r="G209" s="83">
        <v>1400000</v>
      </c>
      <c r="H209" s="83">
        <v>1400000</v>
      </c>
      <c r="I209" s="152">
        <v>1400000</v>
      </c>
      <c r="J209" s="152">
        <v>1400000</v>
      </c>
      <c r="K209" s="152">
        <v>1400000</v>
      </c>
      <c r="L209" s="152">
        <v>1400000</v>
      </c>
      <c r="M209" s="152">
        <v>1400000</v>
      </c>
    </row>
    <row r="210" spans="1:13" x14ac:dyDescent="0.25">
      <c r="A210" s="80">
        <v>6112</v>
      </c>
      <c r="B210" s="81">
        <v>5031</v>
      </c>
      <c r="C210" s="82" t="s">
        <v>91</v>
      </c>
      <c r="D210" s="83">
        <v>190000</v>
      </c>
      <c r="E210" s="83">
        <v>190000</v>
      </c>
      <c r="F210" s="83">
        <v>190000</v>
      </c>
      <c r="G210" s="83">
        <v>190000</v>
      </c>
      <c r="H210" s="83">
        <v>190000</v>
      </c>
      <c r="I210" s="152">
        <v>190000</v>
      </c>
      <c r="J210" s="152">
        <v>190000</v>
      </c>
      <c r="K210" s="152">
        <v>190000</v>
      </c>
      <c r="L210" s="152">
        <v>190000</v>
      </c>
      <c r="M210" s="153">
        <v>192000</v>
      </c>
    </row>
    <row r="211" spans="1:13" x14ac:dyDescent="0.25">
      <c r="A211" s="80">
        <v>6112</v>
      </c>
      <c r="B211" s="81">
        <v>5032</v>
      </c>
      <c r="C211" s="82" t="s">
        <v>92</v>
      </c>
      <c r="D211" s="83">
        <v>120000</v>
      </c>
      <c r="E211" s="83">
        <v>120000</v>
      </c>
      <c r="F211" s="83">
        <v>120000</v>
      </c>
      <c r="G211" s="83">
        <v>120000</v>
      </c>
      <c r="H211" s="83">
        <v>120000</v>
      </c>
      <c r="I211" s="152">
        <v>120000</v>
      </c>
      <c r="J211" s="152">
        <v>120000</v>
      </c>
      <c r="K211" s="152">
        <v>120000</v>
      </c>
      <c r="L211" s="152">
        <v>120000</v>
      </c>
      <c r="M211" s="153">
        <v>114000</v>
      </c>
    </row>
    <row r="212" spans="1:13" x14ac:dyDescent="0.25">
      <c r="A212" s="74">
        <v>6112</v>
      </c>
      <c r="B212" s="75"/>
      <c r="C212" s="84" t="s">
        <v>142</v>
      </c>
      <c r="D212" s="76">
        <f t="shared" ref="D212:M212" si="37">SUM(D209:D211)</f>
        <v>1710000</v>
      </c>
      <c r="E212" s="76">
        <f t="shared" si="37"/>
        <v>1710000</v>
      </c>
      <c r="F212" s="76">
        <f t="shared" si="37"/>
        <v>1710000</v>
      </c>
      <c r="G212" s="76">
        <f t="shared" si="37"/>
        <v>1710000</v>
      </c>
      <c r="H212" s="76">
        <f t="shared" si="37"/>
        <v>1710000</v>
      </c>
      <c r="I212" s="150">
        <f t="shared" si="37"/>
        <v>1710000</v>
      </c>
      <c r="J212" s="150">
        <f t="shared" si="37"/>
        <v>1710000</v>
      </c>
      <c r="K212" s="150">
        <f t="shared" si="37"/>
        <v>1710000</v>
      </c>
      <c r="L212" s="150">
        <f t="shared" si="37"/>
        <v>1710000</v>
      </c>
      <c r="M212" s="150">
        <f t="shared" si="37"/>
        <v>1706000</v>
      </c>
    </row>
    <row r="213" spans="1:13" s="98" customFormat="1" x14ac:dyDescent="0.25">
      <c r="A213" s="85">
        <v>6117</v>
      </c>
      <c r="B213" s="86">
        <v>5021</v>
      </c>
      <c r="C213" s="87" t="s">
        <v>221</v>
      </c>
      <c r="D213" s="97">
        <v>0</v>
      </c>
      <c r="E213" s="97">
        <v>0</v>
      </c>
      <c r="F213" s="97">
        <v>0</v>
      </c>
      <c r="G213" s="97">
        <v>0</v>
      </c>
      <c r="H213" s="97">
        <v>30000</v>
      </c>
      <c r="I213" s="154">
        <v>29169</v>
      </c>
      <c r="J213" s="154">
        <v>29169</v>
      </c>
      <c r="K213" s="154">
        <v>29169</v>
      </c>
      <c r="L213" s="154">
        <v>29169</v>
      </c>
      <c r="M213" s="154">
        <v>29169</v>
      </c>
    </row>
    <row r="214" spans="1:13" s="98" customFormat="1" x14ac:dyDescent="0.25">
      <c r="A214" s="85">
        <v>6115</v>
      </c>
      <c r="B214" s="86">
        <v>5139</v>
      </c>
      <c r="C214" s="87" t="s">
        <v>222</v>
      </c>
      <c r="D214" s="97">
        <v>0</v>
      </c>
      <c r="E214" s="97">
        <v>0</v>
      </c>
      <c r="F214" s="97">
        <v>0</v>
      </c>
      <c r="G214" s="97">
        <v>0</v>
      </c>
      <c r="H214" s="97">
        <v>1051</v>
      </c>
      <c r="I214" s="154">
        <v>1051</v>
      </c>
      <c r="J214" s="154">
        <v>1051</v>
      </c>
      <c r="K214" s="154">
        <v>1051</v>
      </c>
      <c r="L214" s="154">
        <v>1051</v>
      </c>
      <c r="M214" s="154">
        <v>1051</v>
      </c>
    </row>
    <row r="215" spans="1:13" s="98" customFormat="1" x14ac:dyDescent="0.25">
      <c r="A215" s="85">
        <v>6115</v>
      </c>
      <c r="B215" s="86">
        <v>5161</v>
      </c>
      <c r="C215" s="87" t="s">
        <v>145</v>
      </c>
      <c r="D215" s="97">
        <v>0</v>
      </c>
      <c r="E215" s="97">
        <v>0</v>
      </c>
      <c r="F215" s="97">
        <v>0</v>
      </c>
      <c r="G215" s="97">
        <v>0</v>
      </c>
      <c r="H215" s="97">
        <v>0</v>
      </c>
      <c r="I215" s="154">
        <v>0</v>
      </c>
      <c r="J215" s="154">
        <v>0</v>
      </c>
      <c r="K215" s="154">
        <v>0</v>
      </c>
      <c r="L215" s="154">
        <v>0</v>
      </c>
      <c r="M215" s="154">
        <v>0</v>
      </c>
    </row>
    <row r="216" spans="1:13" s="98" customFormat="1" x14ac:dyDescent="0.25">
      <c r="A216" s="85">
        <v>6115</v>
      </c>
      <c r="B216" s="86">
        <v>5169</v>
      </c>
      <c r="C216" s="87" t="s">
        <v>223</v>
      </c>
      <c r="D216" s="97">
        <v>0</v>
      </c>
      <c r="E216" s="97">
        <v>0</v>
      </c>
      <c r="F216" s="97">
        <v>0</v>
      </c>
      <c r="G216" s="97">
        <v>0</v>
      </c>
      <c r="H216" s="97">
        <v>0</v>
      </c>
      <c r="I216" s="154">
        <v>0</v>
      </c>
      <c r="J216" s="154">
        <v>0</v>
      </c>
      <c r="K216" s="154">
        <v>0</v>
      </c>
      <c r="L216" s="154">
        <v>0</v>
      </c>
      <c r="M216" s="154">
        <v>0</v>
      </c>
    </row>
    <row r="217" spans="1:13" s="98" customFormat="1" x14ac:dyDescent="0.25">
      <c r="A217" s="85">
        <v>6115</v>
      </c>
      <c r="B217" s="86">
        <v>5173</v>
      </c>
      <c r="C217" s="87" t="s">
        <v>224</v>
      </c>
      <c r="D217" s="97">
        <v>0</v>
      </c>
      <c r="E217" s="97">
        <v>0</v>
      </c>
      <c r="F217" s="97">
        <v>0</v>
      </c>
      <c r="G217" s="97">
        <v>0</v>
      </c>
      <c r="H217" s="97">
        <v>416</v>
      </c>
      <c r="I217" s="154">
        <v>416</v>
      </c>
      <c r="J217" s="154">
        <v>416</v>
      </c>
      <c r="K217" s="154">
        <v>416</v>
      </c>
      <c r="L217" s="154">
        <v>416</v>
      </c>
      <c r="M217" s="154">
        <v>416</v>
      </c>
    </row>
    <row r="218" spans="1:13" s="98" customFormat="1" x14ac:dyDescent="0.25">
      <c r="A218" s="85">
        <v>6115</v>
      </c>
      <c r="B218" s="86">
        <v>5175</v>
      </c>
      <c r="C218" s="87" t="s">
        <v>225</v>
      </c>
      <c r="D218" s="97">
        <v>0</v>
      </c>
      <c r="E218" s="97">
        <v>0</v>
      </c>
      <c r="F218" s="97">
        <v>0</v>
      </c>
      <c r="G218" s="97">
        <v>0</v>
      </c>
      <c r="H218" s="97">
        <v>1640</v>
      </c>
      <c r="I218" s="154">
        <v>1640</v>
      </c>
      <c r="J218" s="154">
        <v>1640</v>
      </c>
      <c r="K218" s="154">
        <v>1640</v>
      </c>
      <c r="L218" s="154">
        <v>1640</v>
      </c>
      <c r="M218" s="154">
        <v>1640</v>
      </c>
    </row>
    <row r="219" spans="1:13" s="98" customFormat="1" x14ac:dyDescent="0.25">
      <c r="A219" s="74"/>
      <c r="B219" s="75"/>
      <c r="C219" s="84"/>
      <c r="D219" s="137">
        <f t="shared" ref="D219:M219" si="38">SUM(D213:D218)</f>
        <v>0</v>
      </c>
      <c r="E219" s="137">
        <f t="shared" si="38"/>
        <v>0</v>
      </c>
      <c r="F219" s="137">
        <f t="shared" si="38"/>
        <v>0</v>
      </c>
      <c r="G219" s="137">
        <f t="shared" si="38"/>
        <v>0</v>
      </c>
      <c r="H219" s="137">
        <f t="shared" si="38"/>
        <v>33107</v>
      </c>
      <c r="I219" s="155">
        <f t="shared" si="38"/>
        <v>32276</v>
      </c>
      <c r="J219" s="155">
        <f t="shared" si="38"/>
        <v>32276</v>
      </c>
      <c r="K219" s="155">
        <f t="shared" si="38"/>
        <v>32276</v>
      </c>
      <c r="L219" s="155">
        <f t="shared" si="38"/>
        <v>32276</v>
      </c>
      <c r="M219" s="155">
        <f t="shared" si="38"/>
        <v>32276</v>
      </c>
    </row>
    <row r="220" spans="1:13" s="33" customFormat="1" x14ac:dyDescent="0.25">
      <c r="A220" s="85">
        <v>6118</v>
      </c>
      <c r="B220" s="86">
        <v>5021</v>
      </c>
      <c r="C220" s="87" t="s">
        <v>221</v>
      </c>
      <c r="D220" s="88">
        <v>0</v>
      </c>
      <c r="E220" s="88">
        <v>0</v>
      </c>
      <c r="F220" s="88">
        <v>0</v>
      </c>
      <c r="G220" s="88">
        <v>0</v>
      </c>
      <c r="H220" s="88">
        <v>0</v>
      </c>
      <c r="I220" s="151">
        <v>0</v>
      </c>
      <c r="J220" s="151">
        <v>0</v>
      </c>
      <c r="K220" s="151">
        <v>0</v>
      </c>
      <c r="L220" s="151">
        <v>0</v>
      </c>
      <c r="M220" s="151">
        <v>0</v>
      </c>
    </row>
    <row r="221" spans="1:13" s="33" customFormat="1" x14ac:dyDescent="0.25">
      <c r="A221" s="85">
        <v>6118</v>
      </c>
      <c r="B221" s="86">
        <v>5139</v>
      </c>
      <c r="C221" s="87" t="s">
        <v>222</v>
      </c>
      <c r="D221" s="88">
        <v>0</v>
      </c>
      <c r="E221" s="88">
        <v>0</v>
      </c>
      <c r="F221" s="88">
        <v>0</v>
      </c>
      <c r="G221" s="88">
        <v>0</v>
      </c>
      <c r="H221" s="88">
        <v>0</v>
      </c>
      <c r="I221" s="151">
        <v>0</v>
      </c>
      <c r="J221" s="151">
        <v>0</v>
      </c>
      <c r="K221" s="151">
        <v>0</v>
      </c>
      <c r="L221" s="151">
        <v>0</v>
      </c>
      <c r="M221" s="151">
        <v>0</v>
      </c>
    </row>
    <row r="222" spans="1:13" s="33" customFormat="1" x14ac:dyDescent="0.25">
      <c r="A222" s="85">
        <v>6118</v>
      </c>
      <c r="B222" s="86">
        <v>5161</v>
      </c>
      <c r="C222" s="87" t="s">
        <v>226</v>
      </c>
      <c r="D222" s="88">
        <v>0</v>
      </c>
      <c r="E222" s="88">
        <v>0</v>
      </c>
      <c r="F222" s="88">
        <v>0</v>
      </c>
      <c r="G222" s="88">
        <v>0</v>
      </c>
      <c r="H222" s="88">
        <v>0</v>
      </c>
      <c r="I222" s="151">
        <v>0</v>
      </c>
      <c r="J222" s="151">
        <v>0</v>
      </c>
      <c r="K222" s="151">
        <v>0</v>
      </c>
      <c r="L222" s="151">
        <v>0</v>
      </c>
      <c r="M222" s="151">
        <v>0</v>
      </c>
    </row>
    <row r="223" spans="1:13" s="33" customFormat="1" x14ac:dyDescent="0.25">
      <c r="A223" s="85">
        <v>6118</v>
      </c>
      <c r="B223" s="86">
        <v>5169</v>
      </c>
      <c r="C223" s="87" t="s">
        <v>223</v>
      </c>
      <c r="D223" s="88">
        <v>0</v>
      </c>
      <c r="E223" s="88">
        <v>0</v>
      </c>
      <c r="F223" s="88">
        <v>0</v>
      </c>
      <c r="G223" s="88">
        <v>0</v>
      </c>
      <c r="H223" s="88">
        <v>0</v>
      </c>
      <c r="I223" s="151">
        <v>0</v>
      </c>
      <c r="J223" s="151">
        <v>0</v>
      </c>
      <c r="K223" s="151">
        <v>0</v>
      </c>
      <c r="L223" s="151">
        <v>0</v>
      </c>
      <c r="M223" s="151">
        <v>0</v>
      </c>
    </row>
    <row r="224" spans="1:13" s="33" customFormat="1" x14ac:dyDescent="0.25">
      <c r="A224" s="85">
        <v>6118</v>
      </c>
      <c r="B224" s="86">
        <v>5173</v>
      </c>
      <c r="C224" s="87" t="s">
        <v>227</v>
      </c>
      <c r="D224" s="88">
        <v>0</v>
      </c>
      <c r="E224" s="88">
        <v>0</v>
      </c>
      <c r="F224" s="88">
        <v>0</v>
      </c>
      <c r="G224" s="88">
        <v>0</v>
      </c>
      <c r="H224" s="88">
        <v>0</v>
      </c>
      <c r="I224" s="151">
        <v>0</v>
      </c>
      <c r="J224" s="151">
        <v>0</v>
      </c>
      <c r="K224" s="151">
        <v>0</v>
      </c>
      <c r="L224" s="151">
        <v>0</v>
      </c>
      <c r="M224" s="151">
        <v>0</v>
      </c>
    </row>
    <row r="225" spans="1:13" s="33" customFormat="1" x14ac:dyDescent="0.25">
      <c r="A225" s="85">
        <v>6118</v>
      </c>
      <c r="B225" s="86">
        <v>5175</v>
      </c>
      <c r="C225" s="87" t="s">
        <v>225</v>
      </c>
      <c r="D225" s="88">
        <v>0</v>
      </c>
      <c r="E225" s="88">
        <v>0</v>
      </c>
      <c r="F225" s="88">
        <v>0</v>
      </c>
      <c r="G225" s="88">
        <v>0</v>
      </c>
      <c r="H225" s="88">
        <v>0</v>
      </c>
      <c r="I225" s="151">
        <v>0</v>
      </c>
      <c r="J225" s="151">
        <v>0</v>
      </c>
      <c r="K225" s="151">
        <v>0</v>
      </c>
      <c r="L225" s="151">
        <v>0</v>
      </c>
      <c r="M225" s="151">
        <v>0</v>
      </c>
    </row>
    <row r="226" spans="1:13" s="93" customFormat="1" x14ac:dyDescent="0.25">
      <c r="A226" s="74">
        <v>6118</v>
      </c>
      <c r="B226" s="75"/>
      <c r="C226" s="84" t="s">
        <v>143</v>
      </c>
      <c r="D226" s="76">
        <f t="shared" ref="D226:M226" si="39">SUM(D220:D225)</f>
        <v>0</v>
      </c>
      <c r="E226" s="76">
        <f t="shared" si="39"/>
        <v>0</v>
      </c>
      <c r="F226" s="76">
        <f t="shared" si="39"/>
        <v>0</v>
      </c>
      <c r="G226" s="76">
        <f t="shared" si="39"/>
        <v>0</v>
      </c>
      <c r="H226" s="76">
        <f t="shared" si="39"/>
        <v>0</v>
      </c>
      <c r="I226" s="150">
        <f t="shared" si="39"/>
        <v>0</v>
      </c>
      <c r="J226" s="150">
        <f t="shared" si="39"/>
        <v>0</v>
      </c>
      <c r="K226" s="150">
        <f t="shared" si="39"/>
        <v>0</v>
      </c>
      <c r="L226" s="150">
        <f t="shared" si="39"/>
        <v>0</v>
      </c>
      <c r="M226" s="150">
        <f t="shared" si="39"/>
        <v>0</v>
      </c>
    </row>
    <row r="227" spans="1:13" x14ac:dyDescent="0.25">
      <c r="A227" s="80">
        <v>6171</v>
      </c>
      <c r="B227" s="81">
        <v>5011</v>
      </c>
      <c r="C227" s="82" t="s">
        <v>90</v>
      </c>
      <c r="D227" s="83">
        <v>1400000</v>
      </c>
      <c r="E227" s="83">
        <v>1400000</v>
      </c>
      <c r="F227" s="83">
        <v>1400000</v>
      </c>
      <c r="G227" s="83">
        <v>1400000</v>
      </c>
      <c r="H227" s="83">
        <v>1400000</v>
      </c>
      <c r="I227" s="152">
        <v>1400000</v>
      </c>
      <c r="J227" s="152">
        <v>1400000</v>
      </c>
      <c r="K227" s="152">
        <v>1400000</v>
      </c>
      <c r="L227" s="152">
        <v>1400000</v>
      </c>
      <c r="M227" s="153">
        <v>1594000</v>
      </c>
    </row>
    <row r="228" spans="1:13" x14ac:dyDescent="0.25">
      <c r="A228" s="80">
        <v>6171</v>
      </c>
      <c r="B228" s="81">
        <v>5021</v>
      </c>
      <c r="C228" s="82" t="s">
        <v>116</v>
      </c>
      <c r="D228" s="83">
        <v>145000</v>
      </c>
      <c r="E228" s="83">
        <v>145000</v>
      </c>
      <c r="F228" s="83">
        <v>145000</v>
      </c>
      <c r="G228" s="83">
        <v>145000</v>
      </c>
      <c r="H228" s="83">
        <v>145000</v>
      </c>
      <c r="I228" s="152">
        <v>145000</v>
      </c>
      <c r="J228" s="152">
        <v>145000</v>
      </c>
      <c r="K228" s="152">
        <v>145000</v>
      </c>
      <c r="L228" s="152">
        <v>65000</v>
      </c>
      <c r="M228" s="153">
        <v>71000</v>
      </c>
    </row>
    <row r="229" spans="1:13" x14ac:dyDescent="0.25">
      <c r="A229" s="80">
        <v>6171</v>
      </c>
      <c r="B229" s="81">
        <v>5031</v>
      </c>
      <c r="C229" s="82" t="s">
        <v>91</v>
      </c>
      <c r="D229" s="83">
        <v>330000</v>
      </c>
      <c r="E229" s="83">
        <v>330000</v>
      </c>
      <c r="F229" s="83">
        <v>330000</v>
      </c>
      <c r="G229" s="83">
        <v>330000</v>
      </c>
      <c r="H229" s="83">
        <v>330000</v>
      </c>
      <c r="I229" s="152">
        <v>330000</v>
      </c>
      <c r="J229" s="152">
        <v>330000</v>
      </c>
      <c r="K229" s="152">
        <v>330000</v>
      </c>
      <c r="L229" s="152">
        <v>330000</v>
      </c>
      <c r="M229" s="153">
        <v>353000</v>
      </c>
    </row>
    <row r="230" spans="1:13" x14ac:dyDescent="0.25">
      <c r="A230" s="80">
        <v>6171</v>
      </c>
      <c r="B230" s="81">
        <v>5032</v>
      </c>
      <c r="C230" s="82" t="s">
        <v>92</v>
      </c>
      <c r="D230" s="83">
        <v>120000</v>
      </c>
      <c r="E230" s="83">
        <v>120000</v>
      </c>
      <c r="F230" s="83">
        <v>120000</v>
      </c>
      <c r="G230" s="83">
        <v>120000</v>
      </c>
      <c r="H230" s="83">
        <v>120000</v>
      </c>
      <c r="I230" s="152">
        <v>120000</v>
      </c>
      <c r="J230" s="152">
        <v>120000</v>
      </c>
      <c r="K230" s="152">
        <v>120000</v>
      </c>
      <c r="L230" s="152">
        <v>120000</v>
      </c>
      <c r="M230" s="153">
        <v>138000</v>
      </c>
    </row>
    <row r="231" spans="1:13" x14ac:dyDescent="0.25">
      <c r="A231" s="80">
        <v>6171</v>
      </c>
      <c r="B231" s="81">
        <v>5038</v>
      </c>
      <c r="C231" s="82" t="s">
        <v>144</v>
      </c>
      <c r="D231" s="83">
        <v>11000</v>
      </c>
      <c r="E231" s="83">
        <v>11000</v>
      </c>
      <c r="F231" s="83">
        <v>11000</v>
      </c>
      <c r="G231" s="83">
        <v>11000</v>
      </c>
      <c r="H231" s="83">
        <v>11000</v>
      </c>
      <c r="I231" s="152">
        <v>11000</v>
      </c>
      <c r="J231" s="152">
        <v>11000</v>
      </c>
      <c r="K231" s="152">
        <v>12000</v>
      </c>
      <c r="L231" s="152">
        <v>12000</v>
      </c>
      <c r="M231" s="152">
        <v>12000</v>
      </c>
    </row>
    <row r="232" spans="1:13" x14ac:dyDescent="0.25">
      <c r="A232" s="80">
        <v>6171</v>
      </c>
      <c r="B232" s="81">
        <v>5136</v>
      </c>
      <c r="C232" s="82" t="s">
        <v>228</v>
      </c>
      <c r="D232" s="83">
        <v>0</v>
      </c>
      <c r="E232" s="83">
        <v>0</v>
      </c>
      <c r="F232" s="83">
        <v>10000</v>
      </c>
      <c r="G232" s="83">
        <v>10000</v>
      </c>
      <c r="H232" s="83">
        <v>10000</v>
      </c>
      <c r="I232" s="152">
        <v>10000</v>
      </c>
      <c r="J232" s="152">
        <v>10000</v>
      </c>
      <c r="K232" s="152">
        <v>10000</v>
      </c>
      <c r="L232" s="152">
        <v>10000</v>
      </c>
      <c r="M232" s="152">
        <v>10000</v>
      </c>
    </row>
    <row r="233" spans="1:13" x14ac:dyDescent="0.25">
      <c r="A233" s="80">
        <v>6171</v>
      </c>
      <c r="B233" s="81">
        <v>5137</v>
      </c>
      <c r="C233" s="82" t="s">
        <v>229</v>
      </c>
      <c r="D233" s="83">
        <v>0</v>
      </c>
      <c r="E233" s="83">
        <v>0</v>
      </c>
      <c r="F233" s="83">
        <v>0</v>
      </c>
      <c r="G233" s="83">
        <v>21000</v>
      </c>
      <c r="H233" s="83">
        <v>21000</v>
      </c>
      <c r="I233" s="152">
        <v>27000</v>
      </c>
      <c r="J233" s="152">
        <v>27000</v>
      </c>
      <c r="K233" s="152">
        <v>27000</v>
      </c>
      <c r="L233" s="152">
        <v>27000</v>
      </c>
      <c r="M233" s="152">
        <v>27000</v>
      </c>
    </row>
    <row r="234" spans="1:13" x14ac:dyDescent="0.25">
      <c r="A234" s="80">
        <v>6171</v>
      </c>
      <c r="B234" s="81">
        <v>5138</v>
      </c>
      <c r="C234" s="82" t="s">
        <v>230</v>
      </c>
      <c r="D234" s="83">
        <v>0</v>
      </c>
      <c r="E234" s="83">
        <v>0</v>
      </c>
      <c r="F234" s="83">
        <v>0</v>
      </c>
      <c r="G234" s="83">
        <v>0</v>
      </c>
      <c r="H234" s="83">
        <v>0</v>
      </c>
      <c r="I234" s="152">
        <v>0</v>
      </c>
      <c r="J234" s="152">
        <v>0</v>
      </c>
      <c r="K234" s="152">
        <v>0</v>
      </c>
      <c r="L234" s="152">
        <v>0</v>
      </c>
      <c r="M234" s="152">
        <v>0</v>
      </c>
    </row>
    <row r="235" spans="1:13" x14ac:dyDescent="0.25">
      <c r="A235" s="80">
        <v>6171</v>
      </c>
      <c r="B235" s="81">
        <v>5139</v>
      </c>
      <c r="C235" s="82" t="s">
        <v>94</v>
      </c>
      <c r="D235" s="83">
        <v>33000</v>
      </c>
      <c r="E235" s="83">
        <v>33000</v>
      </c>
      <c r="F235" s="83">
        <v>33000</v>
      </c>
      <c r="G235" s="83">
        <v>33000</v>
      </c>
      <c r="H235" s="83">
        <v>33000</v>
      </c>
      <c r="I235" s="152">
        <v>33000</v>
      </c>
      <c r="J235" s="152">
        <v>33000</v>
      </c>
      <c r="K235" s="152">
        <v>33000</v>
      </c>
      <c r="L235" s="152">
        <v>33000</v>
      </c>
      <c r="M235" s="153">
        <v>38000</v>
      </c>
    </row>
    <row r="236" spans="1:13" x14ac:dyDescent="0.25">
      <c r="A236" s="80">
        <v>6171</v>
      </c>
      <c r="B236" s="81">
        <v>5153</v>
      </c>
      <c r="C236" s="82" t="s">
        <v>95</v>
      </c>
      <c r="D236" s="83">
        <v>35000</v>
      </c>
      <c r="E236" s="83">
        <v>35000</v>
      </c>
      <c r="F236" s="83">
        <v>35000</v>
      </c>
      <c r="G236" s="83">
        <v>35000</v>
      </c>
      <c r="H236" s="83">
        <v>35000</v>
      </c>
      <c r="I236" s="152">
        <v>35000</v>
      </c>
      <c r="J236" s="152">
        <v>35000</v>
      </c>
      <c r="K236" s="152">
        <v>35000</v>
      </c>
      <c r="L236" s="152">
        <v>35000</v>
      </c>
      <c r="M236" s="153">
        <v>30000</v>
      </c>
    </row>
    <row r="237" spans="1:13" x14ac:dyDescent="0.25">
      <c r="A237" s="80">
        <v>6171</v>
      </c>
      <c r="B237" s="81">
        <v>5154</v>
      </c>
      <c r="C237" s="82" t="s">
        <v>96</v>
      </c>
      <c r="D237" s="83">
        <v>60000</v>
      </c>
      <c r="E237" s="83">
        <v>60000</v>
      </c>
      <c r="F237" s="83">
        <v>60000</v>
      </c>
      <c r="G237" s="83">
        <v>60000</v>
      </c>
      <c r="H237" s="83">
        <v>60000</v>
      </c>
      <c r="I237" s="152">
        <v>60000</v>
      </c>
      <c r="J237" s="152">
        <v>60000</v>
      </c>
      <c r="K237" s="152">
        <v>60000</v>
      </c>
      <c r="L237" s="152">
        <v>60000</v>
      </c>
      <c r="M237" s="153">
        <v>61000</v>
      </c>
    </row>
    <row r="238" spans="1:13" x14ac:dyDescent="0.25">
      <c r="A238" s="80">
        <v>6171</v>
      </c>
      <c r="B238" s="81">
        <v>5161</v>
      </c>
      <c r="C238" s="82" t="s">
        <v>145</v>
      </c>
      <c r="D238" s="83">
        <v>10000</v>
      </c>
      <c r="E238" s="83">
        <v>10000</v>
      </c>
      <c r="F238" s="83">
        <v>10000</v>
      </c>
      <c r="G238" s="83">
        <v>10000</v>
      </c>
      <c r="H238" s="83">
        <v>10000</v>
      </c>
      <c r="I238" s="152">
        <v>10000</v>
      </c>
      <c r="J238" s="152">
        <v>10000</v>
      </c>
      <c r="K238" s="152">
        <v>10000</v>
      </c>
      <c r="L238" s="152">
        <v>10000</v>
      </c>
      <c r="M238" s="152">
        <v>10000</v>
      </c>
    </row>
    <row r="239" spans="1:13" x14ac:dyDescent="0.25">
      <c r="A239" s="80">
        <v>6171</v>
      </c>
      <c r="B239" s="81">
        <v>5162</v>
      </c>
      <c r="C239" s="82" t="s">
        <v>146</v>
      </c>
      <c r="D239" s="83">
        <v>35000</v>
      </c>
      <c r="E239" s="83">
        <v>35000</v>
      </c>
      <c r="F239" s="83">
        <v>35000</v>
      </c>
      <c r="G239" s="83">
        <v>35000</v>
      </c>
      <c r="H239" s="83">
        <v>35000</v>
      </c>
      <c r="I239" s="152">
        <v>35000</v>
      </c>
      <c r="J239" s="152">
        <v>35000</v>
      </c>
      <c r="K239" s="152">
        <v>35000</v>
      </c>
      <c r="L239" s="152">
        <v>35000</v>
      </c>
      <c r="M239" s="152">
        <v>35000</v>
      </c>
    </row>
    <row r="240" spans="1:13" x14ac:dyDescent="0.25">
      <c r="A240" s="80">
        <v>6171</v>
      </c>
      <c r="B240" s="81">
        <v>5163</v>
      </c>
      <c r="C240" s="82" t="s">
        <v>127</v>
      </c>
      <c r="D240" s="83">
        <v>60000</v>
      </c>
      <c r="E240" s="83">
        <v>60000</v>
      </c>
      <c r="F240" s="83">
        <v>60000</v>
      </c>
      <c r="G240" s="83">
        <v>60000</v>
      </c>
      <c r="H240" s="83">
        <v>60000</v>
      </c>
      <c r="I240" s="152">
        <v>60000</v>
      </c>
      <c r="J240" s="152">
        <v>60000</v>
      </c>
      <c r="K240" s="152">
        <v>60000</v>
      </c>
      <c r="L240" s="152">
        <v>122000</v>
      </c>
      <c r="M240" s="153">
        <v>123000</v>
      </c>
    </row>
    <row r="241" spans="1:13" x14ac:dyDescent="0.25">
      <c r="A241" s="80">
        <v>6171</v>
      </c>
      <c r="B241" s="81">
        <v>5166</v>
      </c>
      <c r="C241" s="82" t="s">
        <v>231</v>
      </c>
      <c r="D241" s="83">
        <v>0</v>
      </c>
      <c r="E241" s="83">
        <v>0</v>
      </c>
      <c r="F241" s="83">
        <v>2000</v>
      </c>
      <c r="G241" s="83">
        <v>11000</v>
      </c>
      <c r="H241" s="83">
        <v>11000</v>
      </c>
      <c r="I241" s="152">
        <v>11000</v>
      </c>
      <c r="J241" s="152">
        <v>26000</v>
      </c>
      <c r="K241" s="152">
        <v>26000</v>
      </c>
      <c r="L241" s="152">
        <v>36000</v>
      </c>
      <c r="M241" s="153">
        <v>37000</v>
      </c>
    </row>
    <row r="242" spans="1:13" x14ac:dyDescent="0.25">
      <c r="A242" s="80">
        <v>6171</v>
      </c>
      <c r="B242" s="81">
        <v>5167</v>
      </c>
      <c r="C242" s="82" t="s">
        <v>128</v>
      </c>
      <c r="D242" s="83">
        <v>5000</v>
      </c>
      <c r="E242" s="83">
        <v>5000</v>
      </c>
      <c r="F242" s="83">
        <v>5000</v>
      </c>
      <c r="G242" s="83">
        <v>5000</v>
      </c>
      <c r="H242" s="83">
        <v>8000</v>
      </c>
      <c r="I242" s="152">
        <v>8000</v>
      </c>
      <c r="J242" s="152">
        <v>8000</v>
      </c>
      <c r="K242" s="152">
        <v>8000</v>
      </c>
      <c r="L242" s="152">
        <v>8000</v>
      </c>
      <c r="M242" s="152">
        <v>8000</v>
      </c>
    </row>
    <row r="243" spans="1:13" x14ac:dyDescent="0.25">
      <c r="A243" s="80">
        <v>6171</v>
      </c>
      <c r="B243" s="81">
        <v>5169</v>
      </c>
      <c r="C243" s="82" t="s">
        <v>166</v>
      </c>
      <c r="D243" s="83">
        <v>570000</v>
      </c>
      <c r="E243" s="83">
        <v>570000</v>
      </c>
      <c r="F243" s="83">
        <v>570000</v>
      </c>
      <c r="G243" s="83">
        <v>570000</v>
      </c>
      <c r="H243" s="83">
        <v>570000</v>
      </c>
      <c r="I243" s="152">
        <v>620000</v>
      </c>
      <c r="J243" s="152">
        <v>700000</v>
      </c>
      <c r="K243" s="152">
        <v>700000</v>
      </c>
      <c r="L243" s="152">
        <v>800000</v>
      </c>
      <c r="M243" s="152">
        <v>800000</v>
      </c>
    </row>
    <row r="244" spans="1:13" x14ac:dyDescent="0.25">
      <c r="A244" s="80">
        <v>6171</v>
      </c>
      <c r="B244" s="81">
        <v>5171</v>
      </c>
      <c r="C244" s="82" t="s">
        <v>83</v>
      </c>
      <c r="D244" s="83">
        <v>5000</v>
      </c>
      <c r="E244" s="83">
        <v>5000</v>
      </c>
      <c r="F244" s="83">
        <v>5000</v>
      </c>
      <c r="G244" s="83">
        <v>5000</v>
      </c>
      <c r="H244" s="83">
        <v>5000</v>
      </c>
      <c r="I244" s="152">
        <v>5000</v>
      </c>
      <c r="J244" s="152">
        <v>5000</v>
      </c>
      <c r="K244" s="152">
        <v>5000</v>
      </c>
      <c r="L244" s="152">
        <v>5000</v>
      </c>
      <c r="M244" s="152">
        <v>5000</v>
      </c>
    </row>
    <row r="245" spans="1:13" x14ac:dyDescent="0.25">
      <c r="A245" s="80">
        <v>6171</v>
      </c>
      <c r="B245" s="81">
        <v>5173</v>
      </c>
      <c r="C245" s="102" t="s">
        <v>147</v>
      </c>
      <c r="D245" s="83">
        <v>5000</v>
      </c>
      <c r="E245" s="83">
        <v>5000</v>
      </c>
      <c r="F245" s="83">
        <v>5000</v>
      </c>
      <c r="G245" s="83">
        <v>5000</v>
      </c>
      <c r="H245" s="83">
        <v>5000</v>
      </c>
      <c r="I245" s="152">
        <v>5000</v>
      </c>
      <c r="J245" s="152">
        <v>5000</v>
      </c>
      <c r="K245" s="152">
        <v>5000</v>
      </c>
      <c r="L245" s="152">
        <v>5000</v>
      </c>
      <c r="M245" s="152">
        <v>5000</v>
      </c>
    </row>
    <row r="246" spans="1:13" x14ac:dyDescent="0.25">
      <c r="A246" s="80">
        <v>6171</v>
      </c>
      <c r="B246" s="81">
        <v>5175</v>
      </c>
      <c r="C246" s="82" t="s">
        <v>148</v>
      </c>
      <c r="D246" s="83">
        <v>20000</v>
      </c>
      <c r="E246" s="83">
        <v>20000</v>
      </c>
      <c r="F246" s="83">
        <v>20000</v>
      </c>
      <c r="G246" s="83">
        <v>20000</v>
      </c>
      <c r="H246" s="83">
        <v>20000</v>
      </c>
      <c r="I246" s="152">
        <v>20000</v>
      </c>
      <c r="J246" s="152">
        <v>20000</v>
      </c>
      <c r="K246" s="152">
        <v>20000</v>
      </c>
      <c r="L246" s="152">
        <v>20000</v>
      </c>
      <c r="M246" s="152">
        <v>20000</v>
      </c>
    </row>
    <row r="247" spans="1:13" x14ac:dyDescent="0.25">
      <c r="A247" s="80">
        <v>6171</v>
      </c>
      <c r="B247" s="81">
        <v>5182</v>
      </c>
      <c r="C247" s="82" t="s">
        <v>149</v>
      </c>
      <c r="D247" s="83">
        <v>0</v>
      </c>
      <c r="E247" s="83">
        <v>0</v>
      </c>
      <c r="F247" s="83">
        <v>0</v>
      </c>
      <c r="G247" s="83">
        <v>0</v>
      </c>
      <c r="H247" s="83">
        <v>0</v>
      </c>
      <c r="I247" s="152">
        <v>0</v>
      </c>
      <c r="J247" s="152">
        <v>0</v>
      </c>
      <c r="K247" s="152">
        <v>0</v>
      </c>
      <c r="L247" s="152">
        <v>0</v>
      </c>
      <c r="M247" s="152">
        <v>0</v>
      </c>
    </row>
    <row r="248" spans="1:13" x14ac:dyDescent="0.25">
      <c r="A248" s="80">
        <v>6171</v>
      </c>
      <c r="B248" s="81">
        <v>5179</v>
      </c>
      <c r="C248" s="82" t="s">
        <v>232</v>
      </c>
      <c r="D248" s="83">
        <v>20000</v>
      </c>
      <c r="E248" s="83">
        <v>20000</v>
      </c>
      <c r="F248" s="83">
        <v>20000</v>
      </c>
      <c r="G248" s="83">
        <v>20000</v>
      </c>
      <c r="H248" s="83">
        <v>25000</v>
      </c>
      <c r="I248" s="152">
        <v>25000</v>
      </c>
      <c r="J248" s="152">
        <v>25000</v>
      </c>
      <c r="K248" s="152">
        <v>43000</v>
      </c>
      <c r="L248" s="152">
        <v>43000</v>
      </c>
      <c r="M248" s="152">
        <v>43000</v>
      </c>
    </row>
    <row r="249" spans="1:13" x14ac:dyDescent="0.25">
      <c r="A249" s="80">
        <v>6171</v>
      </c>
      <c r="B249" s="81">
        <v>5362</v>
      </c>
      <c r="C249" s="82" t="s">
        <v>150</v>
      </c>
      <c r="D249" s="83">
        <v>0</v>
      </c>
      <c r="E249" s="83">
        <v>0</v>
      </c>
      <c r="F249" s="83">
        <v>0</v>
      </c>
      <c r="G249" s="83">
        <v>0</v>
      </c>
      <c r="H249" s="83">
        <v>3000</v>
      </c>
      <c r="I249" s="152">
        <v>4000</v>
      </c>
      <c r="J249" s="152">
        <v>4000</v>
      </c>
      <c r="K249" s="152">
        <v>5000</v>
      </c>
      <c r="L249" s="152">
        <v>5000</v>
      </c>
      <c r="M249" s="152">
        <v>5000</v>
      </c>
    </row>
    <row r="250" spans="1:13" x14ac:dyDescent="0.25">
      <c r="A250" s="80">
        <v>6171</v>
      </c>
      <c r="B250" s="81">
        <v>5424</v>
      </c>
      <c r="C250" s="82" t="s">
        <v>233</v>
      </c>
      <c r="D250" s="83">
        <v>0</v>
      </c>
      <c r="E250" s="83">
        <v>0</v>
      </c>
      <c r="F250" s="83">
        <v>0</v>
      </c>
      <c r="G250" s="83">
        <v>0</v>
      </c>
      <c r="H250" s="83">
        <v>5000</v>
      </c>
      <c r="I250" s="152">
        <v>5000</v>
      </c>
      <c r="J250" s="152">
        <v>5000</v>
      </c>
      <c r="K250" s="152">
        <v>5000</v>
      </c>
      <c r="L250" s="152">
        <v>5000</v>
      </c>
      <c r="M250" s="152">
        <v>5000</v>
      </c>
    </row>
    <row r="251" spans="1:13" x14ac:dyDescent="0.25">
      <c r="A251" s="80">
        <v>6171</v>
      </c>
      <c r="B251" s="81">
        <v>5492</v>
      </c>
      <c r="C251" s="82" t="s">
        <v>234</v>
      </c>
      <c r="D251" s="83">
        <v>0</v>
      </c>
      <c r="E251" s="83">
        <v>0</v>
      </c>
      <c r="F251" s="83">
        <v>0</v>
      </c>
      <c r="G251" s="83">
        <v>0</v>
      </c>
      <c r="H251" s="83">
        <v>0</v>
      </c>
      <c r="I251" s="152">
        <v>0</v>
      </c>
      <c r="J251" s="152">
        <v>0</v>
      </c>
      <c r="K251" s="152">
        <v>0</v>
      </c>
      <c r="L251" s="152">
        <v>0</v>
      </c>
      <c r="M251" s="152">
        <v>0</v>
      </c>
    </row>
    <row r="252" spans="1:13" x14ac:dyDescent="0.25">
      <c r="A252" s="80">
        <v>6171</v>
      </c>
      <c r="B252" s="81">
        <v>6111</v>
      </c>
      <c r="C252" s="82" t="s">
        <v>151</v>
      </c>
      <c r="D252" s="83">
        <v>0</v>
      </c>
      <c r="E252" s="83">
        <v>0</v>
      </c>
      <c r="F252" s="83">
        <v>0</v>
      </c>
      <c r="G252" s="83">
        <v>0</v>
      </c>
      <c r="H252" s="83">
        <v>0</v>
      </c>
      <c r="I252" s="152">
        <v>0</v>
      </c>
      <c r="J252" s="152">
        <v>0</v>
      </c>
      <c r="K252" s="152">
        <v>0</v>
      </c>
      <c r="L252" s="152">
        <v>0</v>
      </c>
      <c r="M252" s="152">
        <v>0</v>
      </c>
    </row>
    <row r="253" spans="1:13" x14ac:dyDescent="0.25">
      <c r="A253" s="74">
        <v>6171</v>
      </c>
      <c r="B253" s="75"/>
      <c r="C253" s="84" t="s">
        <v>64</v>
      </c>
      <c r="D253" s="138">
        <f t="shared" ref="D253:M253" si="40">SUM(D227:D252)</f>
        <v>2864000</v>
      </c>
      <c r="E253" s="138">
        <f t="shared" si="40"/>
        <v>2864000</v>
      </c>
      <c r="F253" s="138">
        <f t="shared" si="40"/>
        <v>2876000</v>
      </c>
      <c r="G253" s="138">
        <f t="shared" si="40"/>
        <v>2906000</v>
      </c>
      <c r="H253" s="138">
        <f t="shared" si="40"/>
        <v>2922000</v>
      </c>
      <c r="I253" s="155">
        <f t="shared" si="40"/>
        <v>2979000</v>
      </c>
      <c r="J253" s="155">
        <f t="shared" si="40"/>
        <v>3074000</v>
      </c>
      <c r="K253" s="155">
        <f t="shared" si="40"/>
        <v>3094000</v>
      </c>
      <c r="L253" s="155">
        <f t="shared" si="40"/>
        <v>3186000</v>
      </c>
      <c r="M253" s="155">
        <f t="shared" si="40"/>
        <v>3430000</v>
      </c>
    </row>
    <row r="254" spans="1:13" x14ac:dyDescent="0.25">
      <c r="A254" s="80">
        <v>6399</v>
      </c>
      <c r="B254" s="81">
        <v>5362</v>
      </c>
      <c r="C254" s="82" t="s">
        <v>150</v>
      </c>
      <c r="D254" s="83">
        <v>300000</v>
      </c>
      <c r="E254" s="83">
        <v>300000</v>
      </c>
      <c r="F254" s="83">
        <v>329080</v>
      </c>
      <c r="G254" s="83">
        <v>329080</v>
      </c>
      <c r="H254" s="83">
        <v>329080</v>
      </c>
      <c r="I254" s="152">
        <v>329080</v>
      </c>
      <c r="J254" s="152">
        <v>329080</v>
      </c>
      <c r="K254" s="152">
        <v>329080</v>
      </c>
      <c r="L254" s="152">
        <v>329080</v>
      </c>
      <c r="M254" s="152">
        <v>329080</v>
      </c>
    </row>
    <row r="255" spans="1:13" x14ac:dyDescent="0.25">
      <c r="A255" s="74">
        <v>6399</v>
      </c>
      <c r="B255" s="75"/>
      <c r="C255" s="84" t="s">
        <v>152</v>
      </c>
      <c r="D255" s="76">
        <f t="shared" ref="D255:M255" si="41">SUM(D254)</f>
        <v>300000</v>
      </c>
      <c r="E255" s="76">
        <f t="shared" si="41"/>
        <v>300000</v>
      </c>
      <c r="F255" s="76">
        <f t="shared" si="41"/>
        <v>329080</v>
      </c>
      <c r="G255" s="76">
        <f t="shared" si="41"/>
        <v>329080</v>
      </c>
      <c r="H255" s="76">
        <f t="shared" si="41"/>
        <v>329080</v>
      </c>
      <c r="I255" s="150">
        <f t="shared" si="41"/>
        <v>329080</v>
      </c>
      <c r="J255" s="150">
        <f t="shared" si="41"/>
        <v>329080</v>
      </c>
      <c r="K255" s="150">
        <f t="shared" si="41"/>
        <v>329080</v>
      </c>
      <c r="L255" s="150">
        <f t="shared" si="41"/>
        <v>329080</v>
      </c>
      <c r="M255" s="150">
        <f t="shared" si="41"/>
        <v>329080</v>
      </c>
    </row>
    <row r="256" spans="1:13" x14ac:dyDescent="0.25">
      <c r="A256" s="80"/>
      <c r="B256" s="81"/>
      <c r="C256" s="82" t="s">
        <v>153</v>
      </c>
      <c r="D256" s="83">
        <f>SUM(D8+D14+D17+D19+D23+D25+D33+D39+D42+D45+D55+D57+D59+D72+D74+D77+D80+D82+D85+D87+D93+D103+D105+D111+D113+D120+D134+D140+D149+D151+D153+D168+D170+D176+D179+D191+D193+D196+D208+D212+D219+D226+D253+D255)</f>
        <v>38482500</v>
      </c>
      <c r="E256" s="83">
        <f>SUM(E8+E14+E17+E19+E23+E25+E33+E39+E42+E45+E55+E57+E59+E72+E74+E77+E80+E82+E85+E87+E93+E103+E105+E111+E113+E120+E134+E140+E149+E151+E153+E168+E170+E176+E179+E191+E193+E196+E208+E212+E219+E226+E253+E255)</f>
        <v>38482500</v>
      </c>
      <c r="F256" s="83">
        <f>SUM(F8+F14+F17+F19+F23+F25+F33+F39+F42+F45+F55+F57+F59+F72+F74+F77+F80+F82+F85+F87+F93+F103+F105+F111+F113+F120+F134+F140+F149+F151+F153+F168+F170+F176+F179+F191+F193+F196+F208+F212+F219+F226+F253+F255)</f>
        <v>38898350</v>
      </c>
      <c r="G256" s="83">
        <f>SUM(G8+G14+G17+G19+G23+G25+G33+G39+G42+G45+G55+G57+G59+G72+G74+G77+G80+G82+G85+G87+G93+G103+G105+G111+G113+G120+G134+G140+G149+G151+G153+G168+G170+G176+G179+G191+G193+G194+G196+G208+G212+G219+G226+G253+G255)</f>
        <v>38718350</v>
      </c>
      <c r="H256" s="83">
        <f>SUM(H8+H14+H17+H19+H23+H25+H33+H39+H42+H45+H55+H57+H59+H72+H74+H77+H80+H82+H85+H87+H93+H103+H105+H111+H113+H120+H134+H140+H149+H151+H153+H154+H168+H170+H176+H179+H191+H193+H194+H196+H208+H212+H219+H226+H253+H255)</f>
        <v>39023374</v>
      </c>
      <c r="I256" s="152">
        <f>SUM(I8+I14+I17+I19+I23+I25+I33+I39+I42+I45+I55+I57+I59+I72+I74+I77+I80+I82+I85+I87+I93+I103+I105+I111+I113+I120+I121+I134+I140+I149+I151+I153+I154+I168+I170+I176+I179+I191+I193+I194+I196+I208+I212+I219+I226+I253+I255)</f>
        <v>45447833</v>
      </c>
      <c r="J256" s="152">
        <f>SUM(J8+J14+J17+J19+J23+J25+J33+J39+J42+J45+J55+J57+J59+J72+J74+J77+J80+J82+J85+J87+J93+J103+J105+J111+J113+J120+J121+J134+J140+J149+J151+J153+J154+J168+J170+J176+J179+J191+J193+J194+J196+J208+J212+J219+J226+J253+J255)</f>
        <v>45114633</v>
      </c>
      <c r="K256" s="152">
        <f>SUM(K8+K14+K17+K19+K23+K25+K33+K39+K42+K45+K55+K57+K59+K72+K74+K77+K80+K82+K85+K87+K93+K103+K105+K111+K113+K120+K121+K134+K140+K149+K151+K153+K154+K168+K170+K176+K179+K191+K193+K194+K196+K208+K212+K219+K226+K253+K255)</f>
        <v>42645573</v>
      </c>
      <c r="L256" s="152">
        <f>SUM(L8+L14+L17+L19+L23+L25+L33+L39+L42+L45+L55+L57+L59+L72+L74+L77+L80+L82+L85+L87+L93+L103+L105+L111+L113+L120+L121+L134+L140+L149+L151+L153+L154+L168+L170+L176+L179+L191+L193+L194+L196+L208+L212+L219+L226+L253+L255)</f>
        <v>43666411</v>
      </c>
      <c r="M256" s="152">
        <f>SUM(M8+M14+M17+M19+M23+M25+M33+M39+M42+M45+M55+M57+M59+M72+M74+M77+M80+M82+M85+M87+M93+M103+M105+M111+M113+M120+M121+M134+M140+M149+M151+M153+M154+M168+M170+M176+M179+M191+M193+M194+M196+M208+M212+M219+M226+M253+M255)</f>
        <v>43504411</v>
      </c>
    </row>
    <row r="257" spans="1:13" ht="15.75" thickBot="1" x14ac:dyDescent="0.3">
      <c r="A257" s="103">
        <v>6409</v>
      </c>
      <c r="B257" s="104"/>
      <c r="C257" s="105" t="s">
        <v>154</v>
      </c>
      <c r="D257" s="145">
        <f>SUM(Příjmy!D75-Výdaje!D256)</f>
        <v>1911814</v>
      </c>
      <c r="E257" s="145">
        <f>SUM(Příjmy!E75-Výdaje!E256)</f>
        <v>1687625.799999997</v>
      </c>
      <c r="F257" s="145">
        <f>SUM(Příjmy!F75-Výdaje!F256)</f>
        <v>1321006.799999997</v>
      </c>
      <c r="G257" s="145">
        <f>SUM(Příjmy!G75-Výdaje!G256)</f>
        <v>1501006.799999997</v>
      </c>
      <c r="H257" s="145">
        <f>SUM(Příjmy!H75-Výdaje!H256)</f>
        <v>1063668.799999997</v>
      </c>
      <c r="I257" s="156">
        <f>SUM(Příjmy!L75-Výdaje!I256)</f>
        <v>448657.79999999702</v>
      </c>
      <c r="J257" s="156">
        <f>SUM(Příjmy!M75-Výdaje!J256)</f>
        <v>803857.79999999702</v>
      </c>
      <c r="K257" s="156">
        <f>SUM(Příjmy!N75-Výdaje!K256)</f>
        <v>5111787.4499999955</v>
      </c>
      <c r="L257" s="156">
        <f>SUM(Příjmy!O75-Výdaje!L256)</f>
        <v>4214948.799999997</v>
      </c>
      <c r="M257" s="156">
        <f>SUM(Příjmy!P75-Výdaje!M256)</f>
        <v>4981224.799999997</v>
      </c>
    </row>
    <row r="258" spans="1:13" ht="16.5" thickTop="1" thickBot="1" x14ac:dyDescent="0.3">
      <c r="A258" s="106"/>
      <c r="B258" s="107"/>
      <c r="C258" s="133" t="s">
        <v>65</v>
      </c>
      <c r="D258" s="108">
        <f>SUM(D256+D257)</f>
        <v>40394314</v>
      </c>
      <c r="E258" s="108">
        <f t="shared" ref="E258:G258" si="42">SUM(E256:E257)</f>
        <v>40170125.799999997</v>
      </c>
      <c r="F258" s="108">
        <f t="shared" si="42"/>
        <v>40219356.799999997</v>
      </c>
      <c r="G258" s="108">
        <f t="shared" si="42"/>
        <v>40219356.799999997</v>
      </c>
      <c r="H258" s="108">
        <f t="shared" ref="H258:M258" si="43">SUM(H256:H257)</f>
        <v>40087042.799999997</v>
      </c>
      <c r="I258" s="157">
        <f t="shared" si="43"/>
        <v>45896490.799999997</v>
      </c>
      <c r="J258" s="157">
        <f t="shared" si="43"/>
        <v>45918490.799999997</v>
      </c>
      <c r="K258" s="157">
        <f t="shared" si="43"/>
        <v>47757360.449999996</v>
      </c>
      <c r="L258" s="157">
        <f t="shared" si="43"/>
        <v>47881359.799999997</v>
      </c>
      <c r="M258" s="157">
        <f t="shared" si="43"/>
        <v>48485635.799999997</v>
      </c>
    </row>
    <row r="259" spans="1:13" ht="15.75" thickTop="1" x14ac:dyDescent="0.25">
      <c r="A259" s="109"/>
      <c r="B259" s="110"/>
      <c r="C259" s="109"/>
      <c r="D259" s="111"/>
      <c r="E259" s="112"/>
      <c r="F259" s="112"/>
      <c r="G259" s="69"/>
      <c r="H259" s="69"/>
      <c r="I259" s="158"/>
      <c r="J259" s="158"/>
      <c r="K259" s="158"/>
      <c r="L259" s="158"/>
      <c r="M259" s="158"/>
    </row>
    <row r="260" spans="1:13" ht="15.75" thickBot="1" x14ac:dyDescent="0.3">
      <c r="A260" s="103"/>
      <c r="B260" s="104"/>
      <c r="C260" s="103"/>
      <c r="D260" s="113"/>
      <c r="E260" s="114"/>
      <c r="F260" s="53"/>
      <c r="G260" s="115"/>
      <c r="H260" s="115"/>
      <c r="I260" s="116"/>
      <c r="J260" s="116"/>
      <c r="K260" s="116"/>
      <c r="L260" s="116"/>
      <c r="M260" s="116"/>
    </row>
    <row r="261" spans="1:13" ht="15.75" thickTop="1" x14ac:dyDescent="0.25">
      <c r="A261" s="109"/>
      <c r="B261" s="110"/>
      <c r="C261" s="109" t="s">
        <v>66</v>
      </c>
      <c r="D261" s="117">
        <v>43451</v>
      </c>
      <c r="E261" s="118">
        <v>43521</v>
      </c>
      <c r="F261" s="117">
        <v>43539</v>
      </c>
      <c r="G261" s="118">
        <v>43594</v>
      </c>
      <c r="H261" s="118">
        <v>43647</v>
      </c>
      <c r="I261" s="119">
        <v>43725</v>
      </c>
      <c r="J261" s="119">
        <v>43770</v>
      </c>
      <c r="K261" s="119">
        <v>43770</v>
      </c>
      <c r="L261" s="119">
        <v>43819</v>
      </c>
      <c r="M261" s="119">
        <v>43840</v>
      </c>
    </row>
    <row r="262" spans="1:13" x14ac:dyDescent="0.25">
      <c r="A262" s="80"/>
      <c r="B262" s="81"/>
      <c r="C262" s="80" t="s">
        <v>67</v>
      </c>
      <c r="D262" s="120"/>
      <c r="E262" s="121"/>
      <c r="F262" s="100"/>
      <c r="G262" s="72"/>
      <c r="H262" s="72"/>
      <c r="I262" s="122"/>
      <c r="J262" s="122"/>
      <c r="K262" s="122"/>
      <c r="L262" s="122"/>
      <c r="M262" s="122"/>
    </row>
    <row r="263" spans="1:13" x14ac:dyDescent="0.25">
      <c r="A263" s="80"/>
      <c r="B263" s="81"/>
      <c r="C263" s="80" t="s">
        <v>68</v>
      </c>
      <c r="D263" s="120">
        <v>43447</v>
      </c>
      <c r="E263" s="123">
        <v>43496</v>
      </c>
      <c r="F263" s="120">
        <v>43538</v>
      </c>
      <c r="G263" s="124">
        <v>43580</v>
      </c>
      <c r="H263" s="124">
        <v>43641</v>
      </c>
      <c r="I263" s="125">
        <v>43720</v>
      </c>
      <c r="J263" s="125">
        <v>43769</v>
      </c>
      <c r="K263" s="125">
        <v>43769</v>
      </c>
      <c r="L263" s="125">
        <v>43818</v>
      </c>
      <c r="M263" s="125">
        <v>43840</v>
      </c>
    </row>
    <row r="264" spans="1:13" ht="15.75" thickBot="1" x14ac:dyDescent="0.3">
      <c r="A264" s="103"/>
      <c r="B264" s="104"/>
      <c r="C264" s="103"/>
      <c r="D264" s="113"/>
      <c r="E264" s="114"/>
      <c r="F264" s="53"/>
      <c r="G264" s="115"/>
      <c r="H264" s="115"/>
      <c r="I264" s="116"/>
      <c r="J264" s="116"/>
      <c r="K264" s="116"/>
      <c r="L264" s="116"/>
      <c r="M264" s="116"/>
    </row>
    <row r="265" spans="1:13" ht="15.75" thickTop="1" x14ac:dyDescent="0.25"/>
    <row r="269" spans="1:13" x14ac:dyDescent="0.25">
      <c r="D269" s="126"/>
    </row>
    <row r="270" spans="1:13" x14ac:dyDescent="0.25">
      <c r="D270" s="126"/>
    </row>
    <row r="271" spans="1:13" x14ac:dyDescent="0.25">
      <c r="D271" s="126"/>
    </row>
  </sheetData>
  <mergeCells count="1">
    <mergeCell ref="D2:M2"/>
  </mergeCells>
  <pageMargins left="0.70866141732283472" right="0.70866141732283472" top="0.78740157480314965" bottom="0.78740157480314965" header="0.31496062992125984" footer="0.31496062992125984"/>
  <pageSetup paperSize="9" scale="57" fitToHeight="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Kopecký</dc:creator>
  <cp:lastModifiedBy>Jaroslav Kopecký</cp:lastModifiedBy>
  <cp:lastPrinted>2020-01-09T07:49:16Z</cp:lastPrinted>
  <dcterms:created xsi:type="dcterms:W3CDTF">2018-10-12T08:49:50Z</dcterms:created>
  <dcterms:modified xsi:type="dcterms:W3CDTF">2020-01-09T10:34:10Z</dcterms:modified>
</cp:coreProperties>
</file>